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а сайт\ОХРАНА ТРУДА\"/>
    </mc:Choice>
  </mc:AlternateContent>
  <bookViews>
    <workbookView xWindow="0" yWindow="0" windowWidth="23040" windowHeight="8928" tabRatio="756" activeTab="2"/>
  </bookViews>
  <sheets>
    <sheet name="РЕЕСТР состояния условий и охра" sheetId="1" r:id="rId1"/>
    <sheet name="РЕЕСТР состояния травматизма" sheetId="7" r:id="rId2"/>
    <sheet name="Отчет 1Р-1" sheetId="3" r:id="rId3"/>
    <sheet name="Отчет 1Р-2" sheetId="2" r:id="rId4"/>
    <sheet name="Отчет 1Р-3" sheetId="4" r:id="rId5"/>
    <sheet name="Отчет 1Р-4" sheetId="5" r:id="rId6"/>
    <sheet name="Отчет 3Р" sheetId="6" r:id="rId7"/>
    <sheet name="Отчет 2Р-1" sheetId="8" r:id="rId8"/>
    <sheet name="Лист1" sheetId="9" r:id="rId9"/>
  </sheets>
  <calcPr calcId="162913"/>
</workbook>
</file>

<file path=xl/calcChain.xml><?xml version="1.0" encoding="utf-8"?>
<calcChain xmlns="http://schemas.openxmlformats.org/spreadsheetml/2006/main">
  <c r="K19" i="3" l="1"/>
  <c r="K17" i="3"/>
  <c r="K16" i="3"/>
  <c r="K15" i="3"/>
  <c r="K13" i="3"/>
  <c r="K12" i="3"/>
  <c r="K11" i="3"/>
  <c r="K81" i="1"/>
  <c r="K78" i="1"/>
  <c r="K58" i="1"/>
  <c r="K55" i="1"/>
  <c r="K34" i="1"/>
  <c r="K32" i="1"/>
  <c r="K26" i="1"/>
  <c r="K21" i="1"/>
  <c r="K18" i="3" s="1"/>
  <c r="K19" i="1"/>
  <c r="K14" i="3" s="1"/>
  <c r="K11" i="1"/>
  <c r="K10" i="3" s="1"/>
  <c r="C48" i="7"/>
  <c r="C44" i="7"/>
  <c r="C40" i="7"/>
  <c r="C36" i="7"/>
  <c r="C32" i="7"/>
  <c r="C28" i="7"/>
  <c r="C24" i="7"/>
  <c r="C20" i="7"/>
  <c r="C16" i="7"/>
  <c r="C12" i="7"/>
  <c r="E48" i="7"/>
  <c r="C21" i="8" s="1"/>
  <c r="E44" i="7"/>
  <c r="C20" i="8" s="1"/>
  <c r="E40" i="7"/>
  <c r="C19" i="8" s="1"/>
  <c r="E36" i="7"/>
  <c r="C18" i="8" s="1"/>
  <c r="E32" i="7"/>
  <c r="C17" i="8" s="1"/>
  <c r="E28" i="7"/>
  <c r="C16" i="8" s="1"/>
  <c r="E24" i="7"/>
  <c r="C15" i="8" s="1"/>
  <c r="E20" i="7"/>
  <c r="C14" i="8" s="1"/>
  <c r="E16" i="7"/>
  <c r="C13" i="8" s="1"/>
  <c r="E12" i="7"/>
  <c r="C12" i="8" s="1"/>
  <c r="C11" i="8" s="1"/>
  <c r="D48" i="7"/>
  <c r="B21" i="8" s="1"/>
  <c r="D44" i="7"/>
  <c r="B20" i="8" s="1"/>
  <c r="D40" i="7"/>
  <c r="B19" i="8" s="1"/>
  <c r="D36" i="7"/>
  <c r="B18" i="8" s="1"/>
  <c r="D32" i="7"/>
  <c r="B17" i="8" s="1"/>
  <c r="D28" i="7"/>
  <c r="B16" i="8" s="1"/>
  <c r="D24" i="7"/>
  <c r="B15" i="8" s="1"/>
  <c r="D20" i="7"/>
  <c r="B14" i="8" s="1"/>
  <c r="D16" i="7"/>
  <c r="B13" i="8" s="1"/>
  <c r="D12" i="7"/>
  <c r="D11" i="7" s="1"/>
  <c r="E11" i="7"/>
  <c r="N12" i="7"/>
  <c r="L12" i="8" s="1"/>
  <c r="M12" i="7"/>
  <c r="K12" i="8" s="1"/>
  <c r="L12" i="7"/>
  <c r="J12" i="8" s="1"/>
  <c r="K12" i="7"/>
  <c r="I12" i="8" s="1"/>
  <c r="J12" i="7"/>
  <c r="H12" i="8" s="1"/>
  <c r="I12" i="7"/>
  <c r="H12" i="7"/>
  <c r="F12" i="8" s="1"/>
  <c r="G12" i="7"/>
  <c r="E12" i="8" s="1"/>
  <c r="F12" i="7"/>
  <c r="N16" i="7"/>
  <c r="L13" i="8" s="1"/>
  <c r="M16" i="7"/>
  <c r="K13" i="8" s="1"/>
  <c r="L16" i="7"/>
  <c r="J13" i="8" s="1"/>
  <c r="K16" i="7"/>
  <c r="I13" i="8" s="1"/>
  <c r="J16" i="7"/>
  <c r="H13" i="8" s="1"/>
  <c r="I16" i="7"/>
  <c r="G13" i="8" s="1"/>
  <c r="H16" i="7"/>
  <c r="F13" i="8" s="1"/>
  <c r="G16" i="7"/>
  <c r="E13" i="8" s="1"/>
  <c r="F16" i="7"/>
  <c r="D13" i="8" s="1"/>
  <c r="N20" i="7"/>
  <c r="L14" i="8" s="1"/>
  <c r="M20" i="7"/>
  <c r="K14" i="8" s="1"/>
  <c r="L20" i="7"/>
  <c r="J14" i="8" s="1"/>
  <c r="K20" i="7"/>
  <c r="I14" i="8" s="1"/>
  <c r="J20" i="7"/>
  <c r="H14" i="8" s="1"/>
  <c r="I20" i="7"/>
  <c r="G14" i="8" s="1"/>
  <c r="H20" i="7"/>
  <c r="F14" i="8" s="1"/>
  <c r="G20" i="7"/>
  <c r="E14" i="8" s="1"/>
  <c r="F20" i="7"/>
  <c r="D14" i="8" s="1"/>
  <c r="N24" i="7"/>
  <c r="L15" i="8" s="1"/>
  <c r="M24" i="7"/>
  <c r="K15" i="8" s="1"/>
  <c r="L24" i="7"/>
  <c r="J15" i="8" s="1"/>
  <c r="K24" i="7"/>
  <c r="I15" i="8" s="1"/>
  <c r="J24" i="7"/>
  <c r="H15" i="8" s="1"/>
  <c r="I24" i="7"/>
  <c r="G15" i="8" s="1"/>
  <c r="H24" i="7"/>
  <c r="F15" i="8" s="1"/>
  <c r="G24" i="7"/>
  <c r="E15" i="8" s="1"/>
  <c r="F24" i="7"/>
  <c r="D15" i="8" s="1"/>
  <c r="N28" i="7"/>
  <c r="L16" i="8" s="1"/>
  <c r="M28" i="7"/>
  <c r="K16" i="8" s="1"/>
  <c r="L28" i="7"/>
  <c r="J16" i="8" s="1"/>
  <c r="K28" i="7"/>
  <c r="I16" i="8" s="1"/>
  <c r="J28" i="7"/>
  <c r="H16" i="8" s="1"/>
  <c r="I28" i="7"/>
  <c r="G16" i="8" s="1"/>
  <c r="H28" i="7"/>
  <c r="F16" i="8" s="1"/>
  <c r="G28" i="7"/>
  <c r="E16" i="8" s="1"/>
  <c r="F28" i="7"/>
  <c r="D16" i="8" s="1"/>
  <c r="N32" i="7"/>
  <c r="L17" i="8" s="1"/>
  <c r="M32" i="7"/>
  <c r="K17" i="8" s="1"/>
  <c r="L32" i="7"/>
  <c r="J17" i="8" s="1"/>
  <c r="K32" i="7"/>
  <c r="I17" i="8" s="1"/>
  <c r="J32" i="7"/>
  <c r="H17" i="8" s="1"/>
  <c r="I32" i="7"/>
  <c r="G17" i="8" s="1"/>
  <c r="H32" i="7"/>
  <c r="F17" i="8" s="1"/>
  <c r="G32" i="7"/>
  <c r="E17" i="8" s="1"/>
  <c r="F32" i="7"/>
  <c r="D17" i="8" s="1"/>
  <c r="N36" i="7"/>
  <c r="L18" i="8" s="1"/>
  <c r="M36" i="7"/>
  <c r="K18" i="8" s="1"/>
  <c r="L36" i="7"/>
  <c r="J18" i="8" s="1"/>
  <c r="K36" i="7"/>
  <c r="I18" i="8" s="1"/>
  <c r="J36" i="7"/>
  <c r="H18" i="8" s="1"/>
  <c r="I36" i="7"/>
  <c r="G18" i="8" s="1"/>
  <c r="H36" i="7"/>
  <c r="F18" i="8" s="1"/>
  <c r="G36" i="7"/>
  <c r="E18" i="8" s="1"/>
  <c r="F36" i="7"/>
  <c r="D18" i="8" s="1"/>
  <c r="N40" i="7"/>
  <c r="L19" i="8" s="1"/>
  <c r="M40" i="7"/>
  <c r="K19" i="8" s="1"/>
  <c r="L40" i="7"/>
  <c r="J19" i="8" s="1"/>
  <c r="K40" i="7"/>
  <c r="I19" i="8" s="1"/>
  <c r="J40" i="7"/>
  <c r="H19" i="8" s="1"/>
  <c r="I40" i="7"/>
  <c r="G19" i="8" s="1"/>
  <c r="H40" i="7"/>
  <c r="F19" i="8" s="1"/>
  <c r="G40" i="7"/>
  <c r="E19" i="8" s="1"/>
  <c r="F40" i="7"/>
  <c r="D19" i="8" s="1"/>
  <c r="N44" i="7"/>
  <c r="L20" i="8" s="1"/>
  <c r="M44" i="7"/>
  <c r="K20" i="8" s="1"/>
  <c r="L44" i="7"/>
  <c r="J20" i="8" s="1"/>
  <c r="K44" i="7"/>
  <c r="I20" i="8" s="1"/>
  <c r="J44" i="7"/>
  <c r="H20" i="8" s="1"/>
  <c r="I44" i="7"/>
  <c r="G20" i="8" s="1"/>
  <c r="H44" i="7"/>
  <c r="F20" i="8" s="1"/>
  <c r="G44" i="7"/>
  <c r="E20" i="8" s="1"/>
  <c r="F44" i="7"/>
  <c r="D20" i="8" s="1"/>
  <c r="N48" i="7"/>
  <c r="L21" i="8" s="1"/>
  <c r="M48" i="7"/>
  <c r="K21" i="8" s="1"/>
  <c r="L48" i="7"/>
  <c r="J21" i="8" s="1"/>
  <c r="K48" i="7"/>
  <c r="I21" i="8" s="1"/>
  <c r="J48" i="7"/>
  <c r="H21" i="8" s="1"/>
  <c r="I48" i="7"/>
  <c r="G21" i="8" s="1"/>
  <c r="H48" i="7"/>
  <c r="F21" i="8" s="1"/>
  <c r="G48" i="7"/>
  <c r="E21" i="8" s="1"/>
  <c r="F48" i="7"/>
  <c r="D21" i="8" s="1"/>
  <c r="H10" i="3"/>
  <c r="H19" i="1"/>
  <c r="H11" i="3" s="1"/>
  <c r="H21" i="1"/>
  <c r="H12" i="3" s="1"/>
  <c r="H26" i="1"/>
  <c r="H13" i="3" s="1"/>
  <c r="H32" i="1"/>
  <c r="H34" i="1"/>
  <c r="H15" i="3" s="1"/>
  <c r="H55" i="1"/>
  <c r="H58" i="1"/>
  <c r="H17" i="3" s="1"/>
  <c r="H78" i="1"/>
  <c r="H81" i="1"/>
  <c r="H19" i="3" s="1"/>
  <c r="AC81" i="1"/>
  <c r="K19" i="5" s="1"/>
  <c r="AB81" i="1"/>
  <c r="J19" i="5" s="1"/>
  <c r="AC78" i="1"/>
  <c r="K18" i="5" s="1"/>
  <c r="AB78" i="1"/>
  <c r="J18" i="5" s="1"/>
  <c r="AC58" i="1"/>
  <c r="K17" i="5" s="1"/>
  <c r="AB58" i="1"/>
  <c r="J17" i="5" s="1"/>
  <c r="AC55" i="1"/>
  <c r="K16" i="5" s="1"/>
  <c r="AB55" i="1"/>
  <c r="J16" i="5" s="1"/>
  <c r="AC34" i="1"/>
  <c r="K15" i="5" s="1"/>
  <c r="AB34" i="1"/>
  <c r="J15" i="5" s="1"/>
  <c r="AC32" i="1"/>
  <c r="K14" i="5" s="1"/>
  <c r="AB32" i="1"/>
  <c r="J14" i="5" s="1"/>
  <c r="AC26" i="1"/>
  <c r="AB26" i="1"/>
  <c r="AC21" i="1"/>
  <c r="K12" i="5" s="1"/>
  <c r="AB21" i="1"/>
  <c r="J12" i="5" s="1"/>
  <c r="AC19" i="1"/>
  <c r="K11" i="5" s="1"/>
  <c r="AB19" i="1"/>
  <c r="J11" i="5" s="1"/>
  <c r="J10" i="5"/>
  <c r="H18" i="3"/>
  <c r="H16" i="3"/>
  <c r="H14" i="3"/>
  <c r="D81" i="1"/>
  <c r="D78" i="1"/>
  <c r="D58" i="1"/>
  <c r="D55" i="1"/>
  <c r="D34" i="1"/>
  <c r="D32" i="1"/>
  <c r="D26" i="1"/>
  <c r="D21" i="1"/>
  <c r="D19" i="1"/>
  <c r="D11" i="5" s="1"/>
  <c r="D11" i="1"/>
  <c r="D10" i="5" s="1"/>
  <c r="AH81" i="1"/>
  <c r="P19" i="5" s="1"/>
  <c r="AG81" i="1"/>
  <c r="O19" i="5" s="1"/>
  <c r="AH78" i="1"/>
  <c r="P18" i="5" s="1"/>
  <c r="AG78" i="1"/>
  <c r="O18" i="5" s="1"/>
  <c r="AH58" i="1"/>
  <c r="P17" i="5" s="1"/>
  <c r="AG58" i="1"/>
  <c r="O17" i="5" s="1"/>
  <c r="AH55" i="1"/>
  <c r="P16" i="5" s="1"/>
  <c r="AG55" i="1"/>
  <c r="O16" i="5" s="1"/>
  <c r="AH34" i="1"/>
  <c r="P15" i="5" s="1"/>
  <c r="AG34" i="1"/>
  <c r="O15" i="5" s="1"/>
  <c r="AH32" i="1"/>
  <c r="AG32" i="1"/>
  <c r="AH26" i="1"/>
  <c r="AG26" i="1"/>
  <c r="AH21" i="1"/>
  <c r="P12" i="5" s="1"/>
  <c r="AG21" i="1"/>
  <c r="O12" i="5" s="1"/>
  <c r="AH19" i="1"/>
  <c r="P11" i="5" s="1"/>
  <c r="AG19" i="1"/>
  <c r="O11" i="5" s="1"/>
  <c r="AH11" i="1"/>
  <c r="P10" i="5" s="1"/>
  <c r="AG11" i="1"/>
  <c r="O10" i="5" s="1"/>
  <c r="AF81" i="1"/>
  <c r="N19" i="5" s="1"/>
  <c r="AE81" i="1"/>
  <c r="M19" i="5" s="1"/>
  <c r="AD81" i="1"/>
  <c r="L19" i="5" s="1"/>
  <c r="AA81" i="1"/>
  <c r="I19" i="5" s="1"/>
  <c r="Z81" i="1"/>
  <c r="H19" i="5" s="1"/>
  <c r="Y81" i="1"/>
  <c r="G19" i="5" s="1"/>
  <c r="X81" i="1"/>
  <c r="F19" i="5" s="1"/>
  <c r="W81" i="1"/>
  <c r="J19" i="4" s="1"/>
  <c r="V81" i="1"/>
  <c r="I19" i="4" s="1"/>
  <c r="U81" i="1"/>
  <c r="H19" i="4" s="1"/>
  <c r="AF78" i="1"/>
  <c r="N18" i="5" s="1"/>
  <c r="AE78" i="1"/>
  <c r="M18" i="5" s="1"/>
  <c r="AD78" i="1"/>
  <c r="L18" i="5" s="1"/>
  <c r="AA78" i="1"/>
  <c r="I18" i="5" s="1"/>
  <c r="Z78" i="1"/>
  <c r="H18" i="5" s="1"/>
  <c r="Y78" i="1"/>
  <c r="G18" i="5" s="1"/>
  <c r="X78" i="1"/>
  <c r="F18" i="5" s="1"/>
  <c r="W78" i="1"/>
  <c r="J18" i="4" s="1"/>
  <c r="V78" i="1"/>
  <c r="I18" i="4" s="1"/>
  <c r="U78" i="1"/>
  <c r="H18" i="4" s="1"/>
  <c r="AF58" i="1"/>
  <c r="N17" i="5" s="1"/>
  <c r="AE58" i="1"/>
  <c r="M17" i="5" s="1"/>
  <c r="AD58" i="1"/>
  <c r="L17" i="5" s="1"/>
  <c r="AA58" i="1"/>
  <c r="I17" i="5" s="1"/>
  <c r="Z58" i="1"/>
  <c r="H17" i="5" s="1"/>
  <c r="Y58" i="1"/>
  <c r="G17" i="5" s="1"/>
  <c r="X58" i="1"/>
  <c r="F17" i="5" s="1"/>
  <c r="W58" i="1"/>
  <c r="J17" i="4" s="1"/>
  <c r="V58" i="1"/>
  <c r="I17" i="4" s="1"/>
  <c r="U58" i="1"/>
  <c r="H17" i="4" s="1"/>
  <c r="AF55" i="1"/>
  <c r="N16" i="5" s="1"/>
  <c r="AE55" i="1"/>
  <c r="M16" i="5" s="1"/>
  <c r="AD55" i="1"/>
  <c r="L16" i="5" s="1"/>
  <c r="AA55" i="1"/>
  <c r="I16" i="5" s="1"/>
  <c r="Z55" i="1"/>
  <c r="H16" i="5" s="1"/>
  <c r="Y55" i="1"/>
  <c r="G16" i="5" s="1"/>
  <c r="X55" i="1"/>
  <c r="F16" i="5" s="1"/>
  <c r="W55" i="1"/>
  <c r="J16" i="4" s="1"/>
  <c r="V55" i="1"/>
  <c r="I16" i="4" s="1"/>
  <c r="U55" i="1"/>
  <c r="H16" i="4" s="1"/>
  <c r="AF34" i="1"/>
  <c r="N15" i="5" s="1"/>
  <c r="AE34" i="1"/>
  <c r="M15" i="5" s="1"/>
  <c r="AD34" i="1"/>
  <c r="L15" i="5" s="1"/>
  <c r="AA34" i="1"/>
  <c r="I15" i="5" s="1"/>
  <c r="Z34" i="1"/>
  <c r="H15" i="5" s="1"/>
  <c r="Y34" i="1"/>
  <c r="G15" i="5" s="1"/>
  <c r="X34" i="1"/>
  <c r="F15" i="5" s="1"/>
  <c r="W34" i="1"/>
  <c r="J15" i="4" s="1"/>
  <c r="V34" i="1"/>
  <c r="I15" i="4" s="1"/>
  <c r="U34" i="1"/>
  <c r="H15" i="4" s="1"/>
  <c r="AF32" i="1"/>
  <c r="AE32" i="1"/>
  <c r="AD32" i="1"/>
  <c r="AA32" i="1"/>
  <c r="Z32" i="1"/>
  <c r="Y32" i="1"/>
  <c r="X32" i="1"/>
  <c r="W32" i="1"/>
  <c r="J14" i="4" s="1"/>
  <c r="V32" i="1"/>
  <c r="I14" i="4" s="1"/>
  <c r="U32" i="1"/>
  <c r="H14" i="4" s="1"/>
  <c r="AF26" i="1"/>
  <c r="AE26" i="1"/>
  <c r="AD26" i="1"/>
  <c r="AA26" i="1"/>
  <c r="Z26" i="1"/>
  <c r="Y26" i="1"/>
  <c r="X26" i="1"/>
  <c r="W26" i="1"/>
  <c r="J13" i="4" s="1"/>
  <c r="V26" i="1"/>
  <c r="I13" i="4" s="1"/>
  <c r="U26" i="1"/>
  <c r="H13" i="4" s="1"/>
  <c r="AF21" i="1"/>
  <c r="N12" i="5" s="1"/>
  <c r="AE21" i="1"/>
  <c r="M12" i="5" s="1"/>
  <c r="AD21" i="1"/>
  <c r="L12" i="5" s="1"/>
  <c r="AA21" i="1"/>
  <c r="I12" i="5" s="1"/>
  <c r="Z21" i="1"/>
  <c r="H12" i="5" s="1"/>
  <c r="Y21" i="1"/>
  <c r="G12" i="5" s="1"/>
  <c r="X21" i="1"/>
  <c r="F12" i="5" s="1"/>
  <c r="W21" i="1"/>
  <c r="J12" i="4" s="1"/>
  <c r="V21" i="1"/>
  <c r="I12" i="4" s="1"/>
  <c r="U21" i="1"/>
  <c r="H12" i="4" s="1"/>
  <c r="AF19" i="1"/>
  <c r="N11" i="5" s="1"/>
  <c r="AE19" i="1"/>
  <c r="M11" i="5" s="1"/>
  <c r="AD19" i="1"/>
  <c r="L11" i="5" s="1"/>
  <c r="AA19" i="1"/>
  <c r="I11" i="5" s="1"/>
  <c r="Z19" i="1"/>
  <c r="H11" i="5" s="1"/>
  <c r="Y19" i="1"/>
  <c r="G11" i="5" s="1"/>
  <c r="X19" i="1"/>
  <c r="F11" i="5" s="1"/>
  <c r="W19" i="1"/>
  <c r="J11" i="4" s="1"/>
  <c r="V19" i="1"/>
  <c r="I11" i="4" s="1"/>
  <c r="U19" i="1"/>
  <c r="H11" i="4" s="1"/>
  <c r="AF11" i="1"/>
  <c r="N10" i="5" s="1"/>
  <c r="M10" i="5"/>
  <c r="L10" i="5"/>
  <c r="AA11" i="1"/>
  <c r="I10" i="5" s="1"/>
  <c r="Z11" i="1"/>
  <c r="H10" i="5" s="1"/>
  <c r="Y11" i="1"/>
  <c r="G10" i="5" s="1"/>
  <c r="X11" i="1"/>
  <c r="F10" i="5" s="1"/>
  <c r="W11" i="1"/>
  <c r="J10" i="4" s="1"/>
  <c r="V11" i="1"/>
  <c r="I10" i="4" s="1"/>
  <c r="U11" i="1"/>
  <c r="H10" i="4" s="1"/>
  <c r="AF10" i="1"/>
  <c r="AG10" i="1" l="1"/>
  <c r="C14" i="6" s="1"/>
  <c r="C11" i="7"/>
  <c r="AH10" i="1"/>
  <c r="AC10" i="1"/>
  <c r="AB10" i="1"/>
  <c r="AE10" i="1"/>
  <c r="Y10" i="1"/>
  <c r="K10" i="1"/>
  <c r="AD10" i="1"/>
  <c r="X10" i="1"/>
  <c r="J9" i="4"/>
  <c r="I9" i="4"/>
  <c r="H9" i="4"/>
  <c r="AA10" i="1"/>
  <c r="Z10" i="1"/>
  <c r="C12" i="6" s="1"/>
  <c r="W10" i="1"/>
  <c r="V10" i="1"/>
  <c r="U10" i="1"/>
  <c r="H9" i="3"/>
  <c r="D10" i="1"/>
  <c r="K9" i="3"/>
  <c r="E11" i="8"/>
  <c r="F11" i="8"/>
  <c r="H11" i="8"/>
  <c r="I11" i="8"/>
  <c r="J11" i="8"/>
  <c r="K11" i="8"/>
  <c r="L11" i="8"/>
  <c r="F11" i="7"/>
  <c r="I11" i="7"/>
  <c r="G11" i="7"/>
  <c r="H11" i="7"/>
  <c r="J11" i="7"/>
  <c r="K11" i="7"/>
  <c r="L11" i="7"/>
  <c r="M11" i="7"/>
  <c r="N11" i="7"/>
  <c r="B12" i="8"/>
  <c r="B11" i="8" s="1"/>
  <c r="D12" i="8"/>
  <c r="D11" i="8" s="1"/>
  <c r="G12" i="8"/>
  <c r="G11" i="8" s="1"/>
  <c r="H10" i="1"/>
  <c r="F14" i="5"/>
  <c r="F9" i="5" s="1"/>
  <c r="G14" i="5"/>
  <c r="G9" i="5" s="1"/>
  <c r="H14" i="5"/>
  <c r="H9" i="5" s="1"/>
  <c r="I14" i="5"/>
  <c r="I9" i="5" s="1"/>
  <c r="L14" i="5"/>
  <c r="L9" i="5" s="1"/>
  <c r="M14" i="5"/>
  <c r="M9" i="5" s="1"/>
  <c r="N14" i="5"/>
  <c r="N13" i="5"/>
  <c r="O14" i="5"/>
  <c r="O13" i="5"/>
  <c r="P14" i="5"/>
  <c r="P13" i="5"/>
  <c r="D12" i="5"/>
  <c r="D12" i="4"/>
  <c r="D13" i="5"/>
  <c r="D9" i="5" s="1"/>
  <c r="D13" i="4"/>
  <c r="D14" i="5"/>
  <c r="D14" i="4"/>
  <c r="D15" i="5"/>
  <c r="D15" i="4"/>
  <c r="D16" i="5"/>
  <c r="D16" i="4"/>
  <c r="D17" i="5"/>
  <c r="D17" i="4"/>
  <c r="D18" i="5"/>
  <c r="D18" i="4"/>
  <c r="D19" i="5"/>
  <c r="D19" i="4"/>
  <c r="D10" i="2"/>
  <c r="D11" i="2"/>
  <c r="D12" i="2"/>
  <c r="D13" i="2"/>
  <c r="D14" i="2"/>
  <c r="D15" i="2"/>
  <c r="D16" i="2"/>
  <c r="D17" i="2"/>
  <c r="D18" i="2"/>
  <c r="D19" i="2"/>
  <c r="D10" i="3"/>
  <c r="D11" i="3"/>
  <c r="D12" i="3"/>
  <c r="D13" i="3"/>
  <c r="D14" i="3"/>
  <c r="D15" i="3"/>
  <c r="D16" i="3"/>
  <c r="D17" i="3"/>
  <c r="D18" i="3"/>
  <c r="D19" i="3"/>
  <c r="D10" i="4"/>
  <c r="D11" i="4"/>
  <c r="J9" i="5"/>
  <c r="K9" i="5"/>
  <c r="T19" i="1"/>
  <c r="G11" i="4" s="1"/>
  <c r="S19" i="1"/>
  <c r="F11" i="4" s="1"/>
  <c r="R19" i="1"/>
  <c r="K11" i="2" s="1"/>
  <c r="Q19" i="1"/>
  <c r="J11" i="2" s="1"/>
  <c r="P19" i="1"/>
  <c r="I11" i="2" s="1"/>
  <c r="O19" i="1"/>
  <c r="H11" i="2" s="1"/>
  <c r="N19" i="1"/>
  <c r="G11" i="2" s="1"/>
  <c r="M19" i="1"/>
  <c r="F11" i="2" s="1"/>
  <c r="J19" i="1"/>
  <c r="J11" i="3" s="1"/>
  <c r="I19" i="1"/>
  <c r="I11" i="3" s="1"/>
  <c r="G19" i="1"/>
  <c r="G11" i="3" s="1"/>
  <c r="F19" i="1"/>
  <c r="F11" i="3" s="1"/>
  <c r="E19" i="1"/>
  <c r="C19" i="1"/>
  <c r="T21" i="1"/>
  <c r="G12" i="4" s="1"/>
  <c r="S21" i="1"/>
  <c r="F12" i="4" s="1"/>
  <c r="R21" i="1"/>
  <c r="K12" i="2" s="1"/>
  <c r="Q21" i="1"/>
  <c r="J12" i="2" s="1"/>
  <c r="P21" i="1"/>
  <c r="I12" i="2" s="1"/>
  <c r="O21" i="1"/>
  <c r="H12" i="2" s="1"/>
  <c r="N21" i="1"/>
  <c r="G12" i="2" s="1"/>
  <c r="M21" i="1"/>
  <c r="F12" i="2" s="1"/>
  <c r="J21" i="1"/>
  <c r="J12" i="3" s="1"/>
  <c r="I21" i="1"/>
  <c r="I12" i="3" s="1"/>
  <c r="G21" i="1"/>
  <c r="G12" i="3" s="1"/>
  <c r="F21" i="1"/>
  <c r="F12" i="3" s="1"/>
  <c r="E21" i="1"/>
  <c r="C21" i="1"/>
  <c r="T26" i="1"/>
  <c r="G13" i="4" s="1"/>
  <c r="S26" i="1"/>
  <c r="F13" i="4" s="1"/>
  <c r="R26" i="1"/>
  <c r="K13" i="2" s="1"/>
  <c r="Q26" i="1"/>
  <c r="J13" i="2" s="1"/>
  <c r="P26" i="1"/>
  <c r="I13" i="2" s="1"/>
  <c r="O26" i="1"/>
  <c r="H13" i="2" s="1"/>
  <c r="N26" i="1"/>
  <c r="G13" i="2" s="1"/>
  <c r="M26" i="1"/>
  <c r="F13" i="2" s="1"/>
  <c r="J26" i="1"/>
  <c r="J13" i="3" s="1"/>
  <c r="I13" i="3"/>
  <c r="G26" i="1"/>
  <c r="G13" i="3" s="1"/>
  <c r="F26" i="1"/>
  <c r="F13" i="3" s="1"/>
  <c r="E26" i="1"/>
  <c r="C26" i="1"/>
  <c r="T32" i="1"/>
  <c r="G14" i="4" s="1"/>
  <c r="S32" i="1"/>
  <c r="F14" i="4" s="1"/>
  <c r="R32" i="1"/>
  <c r="K14" i="2" s="1"/>
  <c r="Q32" i="1"/>
  <c r="J14" i="2" s="1"/>
  <c r="P32" i="1"/>
  <c r="I14" i="2" s="1"/>
  <c r="O32" i="1"/>
  <c r="H14" i="2" s="1"/>
  <c r="N32" i="1"/>
  <c r="G14" i="2" s="1"/>
  <c r="M32" i="1"/>
  <c r="F14" i="2" s="1"/>
  <c r="J32" i="1"/>
  <c r="J14" i="3" s="1"/>
  <c r="I32" i="1"/>
  <c r="I14" i="3" s="1"/>
  <c r="G32" i="1"/>
  <c r="G14" i="3" s="1"/>
  <c r="F32" i="1"/>
  <c r="F14" i="3" s="1"/>
  <c r="E32" i="1"/>
  <c r="C32" i="1"/>
  <c r="T34" i="1"/>
  <c r="G15" i="4" s="1"/>
  <c r="S34" i="1"/>
  <c r="F15" i="4" s="1"/>
  <c r="R34" i="1"/>
  <c r="K15" i="2" s="1"/>
  <c r="Q34" i="1"/>
  <c r="J15" i="2" s="1"/>
  <c r="P34" i="1"/>
  <c r="I15" i="2" s="1"/>
  <c r="O34" i="1"/>
  <c r="H15" i="2" s="1"/>
  <c r="N34" i="1"/>
  <c r="G15" i="2" s="1"/>
  <c r="M34" i="1"/>
  <c r="F15" i="2" s="1"/>
  <c r="J34" i="1"/>
  <c r="J15" i="3" s="1"/>
  <c r="I34" i="1"/>
  <c r="I15" i="3" s="1"/>
  <c r="G34" i="1"/>
  <c r="G15" i="3" s="1"/>
  <c r="F34" i="1"/>
  <c r="F15" i="3" s="1"/>
  <c r="E34" i="1"/>
  <c r="C34" i="1"/>
  <c r="T55" i="1"/>
  <c r="G16" i="4" s="1"/>
  <c r="S55" i="1"/>
  <c r="F16" i="4" s="1"/>
  <c r="R55" i="1"/>
  <c r="K16" i="2" s="1"/>
  <c r="Q55" i="1"/>
  <c r="J16" i="2" s="1"/>
  <c r="P55" i="1"/>
  <c r="I16" i="2" s="1"/>
  <c r="O55" i="1"/>
  <c r="H16" i="2" s="1"/>
  <c r="N55" i="1"/>
  <c r="G16" i="2" s="1"/>
  <c r="M55" i="1"/>
  <c r="F16" i="2" s="1"/>
  <c r="J55" i="1"/>
  <c r="J16" i="3" s="1"/>
  <c r="I55" i="1"/>
  <c r="I16" i="3" s="1"/>
  <c r="G55" i="1"/>
  <c r="G16" i="3" s="1"/>
  <c r="F55" i="1"/>
  <c r="F16" i="3" s="1"/>
  <c r="E55" i="1"/>
  <c r="C55" i="1"/>
  <c r="T58" i="1"/>
  <c r="G17" i="4" s="1"/>
  <c r="S58" i="1"/>
  <c r="F17" i="4" s="1"/>
  <c r="R58" i="1"/>
  <c r="K17" i="2" s="1"/>
  <c r="Q58" i="1"/>
  <c r="J17" i="2" s="1"/>
  <c r="P58" i="1"/>
  <c r="I17" i="2" s="1"/>
  <c r="O58" i="1"/>
  <c r="H17" i="2" s="1"/>
  <c r="N58" i="1"/>
  <c r="G17" i="2" s="1"/>
  <c r="M58" i="1"/>
  <c r="F17" i="2" s="1"/>
  <c r="J58" i="1"/>
  <c r="J17" i="3" s="1"/>
  <c r="I58" i="1"/>
  <c r="I17" i="3" s="1"/>
  <c r="G58" i="1"/>
  <c r="G17" i="3" s="1"/>
  <c r="F58" i="1"/>
  <c r="F17" i="3" s="1"/>
  <c r="E58" i="1"/>
  <c r="C58" i="1"/>
  <c r="T78" i="1"/>
  <c r="G18" i="4" s="1"/>
  <c r="S78" i="1"/>
  <c r="F18" i="4" s="1"/>
  <c r="R78" i="1"/>
  <c r="K18" i="2" s="1"/>
  <c r="Q78" i="1"/>
  <c r="J18" i="2" s="1"/>
  <c r="P78" i="1"/>
  <c r="I18" i="2" s="1"/>
  <c r="O78" i="1"/>
  <c r="H18" i="2" s="1"/>
  <c r="N78" i="1"/>
  <c r="G18" i="2" s="1"/>
  <c r="M78" i="1"/>
  <c r="F18" i="2" s="1"/>
  <c r="J78" i="1"/>
  <c r="J18" i="3" s="1"/>
  <c r="I78" i="1"/>
  <c r="I18" i="3" s="1"/>
  <c r="G78" i="1"/>
  <c r="G18" i="3" s="1"/>
  <c r="F78" i="1"/>
  <c r="F18" i="3" s="1"/>
  <c r="E78" i="1"/>
  <c r="C78" i="1"/>
  <c r="T81" i="1"/>
  <c r="G19" i="4" s="1"/>
  <c r="S81" i="1"/>
  <c r="F19" i="4" s="1"/>
  <c r="R81" i="1"/>
  <c r="K19" i="2" s="1"/>
  <c r="Q81" i="1"/>
  <c r="J19" i="2" s="1"/>
  <c r="P81" i="1"/>
  <c r="I19" i="2" s="1"/>
  <c r="O81" i="1"/>
  <c r="H19" i="2" s="1"/>
  <c r="N81" i="1"/>
  <c r="G19" i="2" s="1"/>
  <c r="M81" i="1"/>
  <c r="F19" i="2" s="1"/>
  <c r="J81" i="1"/>
  <c r="J19" i="3" s="1"/>
  <c r="I81" i="1"/>
  <c r="I19" i="3" s="1"/>
  <c r="G81" i="1"/>
  <c r="G19" i="3" s="1"/>
  <c r="F81" i="1"/>
  <c r="F19" i="3" s="1"/>
  <c r="E81" i="1"/>
  <c r="C81" i="1"/>
  <c r="B81" i="1"/>
  <c r="B78" i="1"/>
  <c r="B58" i="1"/>
  <c r="B55" i="1"/>
  <c r="B34" i="1"/>
  <c r="B32" i="1"/>
  <c r="B26" i="1"/>
  <c r="B21" i="1"/>
  <c r="B19" i="1"/>
  <c r="T11" i="1"/>
  <c r="S11" i="1"/>
  <c r="R11" i="1"/>
  <c r="R10" i="1" s="1"/>
  <c r="Q11" i="1"/>
  <c r="P11" i="1"/>
  <c r="O11" i="1"/>
  <c r="N11" i="1"/>
  <c r="M11" i="1"/>
  <c r="J11" i="1"/>
  <c r="I11" i="1"/>
  <c r="G11" i="1"/>
  <c r="F11" i="1"/>
  <c r="E11" i="1"/>
  <c r="C11" i="1"/>
  <c r="B11" i="1"/>
  <c r="P9" i="5" l="1"/>
  <c r="O9" i="5"/>
  <c r="N9" i="5"/>
  <c r="C15" i="6"/>
  <c r="B10" i="1"/>
  <c r="C8" i="6" s="1"/>
  <c r="B10" i="5"/>
  <c r="B10" i="4"/>
  <c r="B10" i="3"/>
  <c r="B10" i="2"/>
  <c r="C10" i="1"/>
  <c r="C9" i="6" s="1"/>
  <c r="C10" i="5"/>
  <c r="C10" i="4"/>
  <c r="C10" i="3"/>
  <c r="C10" i="2"/>
  <c r="E10" i="1"/>
  <c r="E10" i="5"/>
  <c r="E10" i="4"/>
  <c r="E10" i="3"/>
  <c r="E10" i="2"/>
  <c r="F10" i="1"/>
  <c r="F10" i="3"/>
  <c r="F9" i="3" s="1"/>
  <c r="G10" i="1"/>
  <c r="G10" i="3"/>
  <c r="G9" i="3" s="1"/>
  <c r="I10" i="1"/>
  <c r="I10" i="3"/>
  <c r="I9" i="3" s="1"/>
  <c r="J10" i="1"/>
  <c r="C10" i="6" s="1"/>
  <c r="J10" i="3"/>
  <c r="J9" i="3" s="1"/>
  <c r="M10" i="1"/>
  <c r="F10" i="2"/>
  <c r="F9" i="2" s="1"/>
  <c r="N10" i="1"/>
  <c r="G10" i="2"/>
  <c r="G9" i="2" s="1"/>
  <c r="O10" i="1"/>
  <c r="H10" i="2"/>
  <c r="H9" i="2" s="1"/>
  <c r="P10" i="1"/>
  <c r="I10" i="2"/>
  <c r="I9" i="2" s="1"/>
  <c r="Q10" i="1"/>
  <c r="J10" i="2"/>
  <c r="J9" i="2" s="1"/>
  <c r="K10" i="2"/>
  <c r="K9" i="2" s="1"/>
  <c r="S10" i="1"/>
  <c r="C13" i="6" s="1"/>
  <c r="F10" i="4"/>
  <c r="F9" i="4" s="1"/>
  <c r="T10" i="1"/>
  <c r="G10" i="4"/>
  <c r="G9" i="4" s="1"/>
  <c r="B11" i="5"/>
  <c r="B11" i="4"/>
  <c r="B11" i="3"/>
  <c r="B11" i="2"/>
  <c r="B12" i="5"/>
  <c r="B12" i="4"/>
  <c r="B12" i="3"/>
  <c r="B12" i="2"/>
  <c r="B13" i="5"/>
  <c r="B13" i="4"/>
  <c r="B13" i="3"/>
  <c r="B13" i="2"/>
  <c r="B14" i="5"/>
  <c r="B14" i="4"/>
  <c r="B14" i="3"/>
  <c r="B14" i="2"/>
  <c r="B15" i="5"/>
  <c r="B15" i="4"/>
  <c r="B15" i="3"/>
  <c r="B15" i="2"/>
  <c r="B16" i="5"/>
  <c r="B16" i="4"/>
  <c r="B16" i="3"/>
  <c r="B16" i="2"/>
  <c r="B17" i="5"/>
  <c r="B17" i="4"/>
  <c r="B17" i="3"/>
  <c r="B17" i="2"/>
  <c r="B18" i="5"/>
  <c r="B18" i="4"/>
  <c r="B18" i="3"/>
  <c r="B18" i="2"/>
  <c r="B19" i="5"/>
  <c r="B19" i="4"/>
  <c r="B19" i="3"/>
  <c r="B19" i="2"/>
  <c r="C19" i="5"/>
  <c r="C19" i="4"/>
  <c r="C19" i="3"/>
  <c r="C19" i="2"/>
  <c r="E19" i="5"/>
  <c r="E19" i="4"/>
  <c r="E19" i="3"/>
  <c r="E19" i="2"/>
  <c r="C18" i="5"/>
  <c r="C18" i="4"/>
  <c r="C18" i="3"/>
  <c r="C18" i="2"/>
  <c r="E18" i="5"/>
  <c r="E18" i="4"/>
  <c r="E18" i="3"/>
  <c r="E18" i="2"/>
  <c r="C17" i="5"/>
  <c r="C17" i="4"/>
  <c r="C17" i="3"/>
  <c r="C17" i="2"/>
  <c r="E17" i="5"/>
  <c r="E17" i="4"/>
  <c r="E17" i="3"/>
  <c r="E17" i="2"/>
  <c r="C16" i="5"/>
  <c r="C16" i="4"/>
  <c r="C16" i="3"/>
  <c r="C16" i="2"/>
  <c r="E16" i="5"/>
  <c r="E16" i="4"/>
  <c r="E16" i="3"/>
  <c r="E16" i="2"/>
  <c r="C15" i="5"/>
  <c r="C15" i="4"/>
  <c r="C15" i="3"/>
  <c r="C15" i="2"/>
  <c r="E15" i="5"/>
  <c r="E15" i="4"/>
  <c r="E15" i="3"/>
  <c r="E15" i="2"/>
  <c r="C14" i="5"/>
  <c r="C14" i="4"/>
  <c r="C14" i="3"/>
  <c r="C14" i="2"/>
  <c r="E14" i="5"/>
  <c r="E14" i="4"/>
  <c r="E14" i="3"/>
  <c r="E14" i="2"/>
  <c r="C13" i="5"/>
  <c r="C13" i="4"/>
  <c r="C13" i="3"/>
  <c r="C13" i="2"/>
  <c r="E13" i="5"/>
  <c r="E13" i="4"/>
  <c r="E13" i="3"/>
  <c r="E13" i="2"/>
  <c r="C12" i="5"/>
  <c r="C12" i="4"/>
  <c r="C12" i="3"/>
  <c r="C12" i="2"/>
  <c r="E12" i="5"/>
  <c r="E12" i="4"/>
  <c r="E12" i="3"/>
  <c r="E12" i="2"/>
  <c r="C11" i="5"/>
  <c r="C11" i="4"/>
  <c r="C11" i="3"/>
  <c r="C11" i="2"/>
  <c r="E11" i="5"/>
  <c r="E11" i="4"/>
  <c r="E11" i="3"/>
  <c r="E11" i="2"/>
  <c r="D9" i="4"/>
  <c r="D9" i="3"/>
  <c r="D9" i="2"/>
  <c r="C11" i="6" l="1"/>
  <c r="E9" i="2"/>
  <c r="E9" i="3"/>
  <c r="E9" i="4"/>
  <c r="E9" i="5"/>
  <c r="C9" i="2"/>
  <c r="C9" i="3"/>
  <c r="C9" i="4"/>
  <c r="C9" i="5"/>
  <c r="B9" i="2"/>
  <c r="B9" i="3"/>
  <c r="B9" i="4"/>
  <c r="B9" i="5"/>
</calcChain>
</file>

<file path=xl/sharedStrings.xml><?xml version="1.0" encoding="utf-8"?>
<sst xmlns="http://schemas.openxmlformats.org/spreadsheetml/2006/main" count="347" uniqueCount="221">
  <si>
    <t>Реестр</t>
  </si>
  <si>
    <t>Наименование организаций в разрезе  видов экономической  деятельности</t>
  </si>
  <si>
    <t xml:space="preserve">Количество работников, занятых на рабочих местах с классами условий труда 3, 3.1, 3.2, 3.3, 3.4, 4  (чел.) </t>
  </si>
  <si>
    <t>состояния условий и охраны труда в организациях</t>
  </si>
  <si>
    <t>Количество организаций, участвующих в мониторинге</t>
  </si>
  <si>
    <t xml:space="preserve">Количество организаций </t>
  </si>
  <si>
    <t>Количество организаций в которых проведена оценка условий труда</t>
  </si>
  <si>
    <t>Количество рабочих мест в организации</t>
  </si>
  <si>
    <t xml:space="preserve">Количество работающих, занятых на этих рабочих местах </t>
  </si>
  <si>
    <t>Всего</t>
  </si>
  <si>
    <t>Отметка о численности работающих (больше 50 чел. - "1")</t>
  </si>
  <si>
    <r>
      <t xml:space="preserve">Количество работников в службе по охране труда      </t>
    </r>
    <r>
      <rPr>
        <i/>
        <sz val="10"/>
        <color indexed="10"/>
        <rFont val="Times New Roman"/>
        <family val="1"/>
        <charset val="204"/>
      </rPr>
      <t>* Заполняется только для организаций с численностью работающих более 50 чел.</t>
    </r>
  </si>
  <si>
    <t>Количество работников в организации, подлежащих обучению по охране труда в учебных центрах по охране труда</t>
  </si>
  <si>
    <t>Из них: обученных по охране труда в учебных центрах по охране труда (срок действия обучения                - 3 года)</t>
  </si>
  <si>
    <t>ВСЕГО</t>
  </si>
  <si>
    <t>а) сельское хозяйство</t>
  </si>
  <si>
    <r>
      <t>б</t>
    </r>
    <r>
      <rPr>
        <sz val="12"/>
        <color indexed="8"/>
        <rFont val="Times New Roman"/>
        <family val="1"/>
        <charset val="204"/>
      </rPr>
      <t>) добыча полезных ископаемых</t>
    </r>
  </si>
  <si>
    <r>
      <t>в)</t>
    </r>
    <r>
      <rPr>
        <sz val="12"/>
        <color indexed="8"/>
        <rFont val="Times New Roman"/>
        <family val="1"/>
        <charset val="204"/>
      </rPr>
      <t xml:space="preserve"> обрабатывающие производства</t>
    </r>
  </si>
  <si>
    <r>
      <t>г)</t>
    </r>
    <r>
      <rPr>
        <sz val="12"/>
        <color indexed="8"/>
        <rFont val="Times New Roman"/>
        <family val="1"/>
        <charset val="204"/>
      </rPr>
      <t xml:space="preserve"> производство, передача и распределение электроэнергии, пара и горячей воды</t>
    </r>
  </si>
  <si>
    <r>
      <t>д)</t>
    </r>
    <r>
      <rPr>
        <sz val="12"/>
        <color indexed="8"/>
        <rFont val="Times New Roman"/>
        <family val="1"/>
        <charset val="204"/>
      </rPr>
      <t xml:space="preserve"> строительство</t>
    </r>
  </si>
  <si>
    <r>
      <t>е)</t>
    </r>
    <r>
      <rPr>
        <sz val="12"/>
        <color indexed="8"/>
        <rFont val="Times New Roman"/>
        <family val="1"/>
        <charset val="204"/>
      </rPr>
      <t xml:space="preserve"> опт. и розн. торговля, ремонт автотрансп. средств, бытовых изделий</t>
    </r>
  </si>
  <si>
    <r>
      <t>ж)</t>
    </r>
    <r>
      <rPr>
        <sz val="12"/>
        <color indexed="8"/>
        <rFont val="Times New Roman"/>
        <family val="1"/>
        <charset val="204"/>
      </rPr>
      <t xml:space="preserve"> транспорт и связь</t>
    </r>
  </si>
  <si>
    <r>
      <t>з)</t>
    </r>
    <r>
      <rPr>
        <sz val="12"/>
        <color indexed="8"/>
        <rFont val="Times New Roman"/>
        <family val="1"/>
        <charset val="204"/>
      </rPr>
      <t xml:space="preserve"> образование</t>
    </r>
  </si>
  <si>
    <r>
      <t>и)</t>
    </r>
    <r>
      <rPr>
        <sz val="12"/>
        <color indexed="8"/>
        <rFont val="Times New Roman"/>
        <family val="1"/>
        <charset val="204"/>
      </rPr>
      <t xml:space="preserve"> здравоохранение</t>
    </r>
  </si>
  <si>
    <r>
      <t>к)</t>
    </r>
    <r>
      <rPr>
        <sz val="12"/>
        <color indexed="8"/>
        <rFont val="Times New Roman"/>
        <family val="1"/>
        <charset val="204"/>
      </rPr>
      <t xml:space="preserve"> прочие</t>
    </r>
  </si>
  <si>
    <t>Число работников, прошедших медицинский осмотр при поступлении на работу  в текущем году (чел.)</t>
  </si>
  <si>
    <t>Количество организаций, где зарегистрированы профессиональные заболевания в текущем году (по видам экономической деятельности)</t>
  </si>
  <si>
    <t>Число впервые зарегистрированных случаев профессиональных заболеваний в текущем году (чел.)</t>
  </si>
  <si>
    <t>из них женщин</t>
  </si>
  <si>
    <t>Количество работников в организации</t>
  </si>
  <si>
    <r>
      <t xml:space="preserve">Факт наличия штатной службы (штатного специалиста) по охране труда         (есть - "1")                </t>
    </r>
    <r>
      <rPr>
        <i/>
        <sz val="10"/>
        <color indexed="10"/>
        <rFont val="Times New Roman"/>
        <family val="1"/>
        <charset val="204"/>
      </rPr>
      <t>* Заполняется только для организаций с численностью работающих более 50 чел.</t>
    </r>
  </si>
  <si>
    <t>Количество работников, прошедших обучение по охране труда в учебных центрах с начала текущего года на конец отчетного периода (нарастающим итогом)</t>
  </si>
  <si>
    <t>Объем  финансовых средств, затраченных на производство продукции (работ, услуг) с начала текущего года на конец отчетного периода           (в тыс. руб. нарастающим итогом)</t>
  </si>
  <si>
    <t>Финансовые средства, запланированные на мероприятия по улучшению условий и охраны труда с начала текущего года на конец отчетного периода             (в тыс. руб. нарастающим итогом)</t>
  </si>
  <si>
    <t>из них: запланированные на средства коллективной и индивидуальной защиты с начала текущего года на конец отчётного периода                    (в  тыс. руб. нарастающим итогом)</t>
  </si>
  <si>
    <t xml:space="preserve">Финансовые средства, израсходованные на мероприятия по улучшению условий и охраны труда  с начала текущего года на конец отчётного периода                            (в тыс.руб. нарастающим итогом) </t>
  </si>
  <si>
    <t xml:space="preserve">из них: израсходованные на средства коллективной и индивидуальной защиты с начала текущего года на конец отчётного периода                       (в тыс. руб. нарастающим итогом) </t>
  </si>
  <si>
    <t>Сведения о состоянии условий труда в организациях</t>
  </si>
  <si>
    <t>Наименование  видов экономической  деятельности</t>
  </si>
  <si>
    <t xml:space="preserve">Утверждена
приказом комитета по труду и занятости  населения Курской области  от "__" _______ 20__ г. № ____
</t>
  </si>
  <si>
    <t>б) добыча полезных ископаемых</t>
  </si>
  <si>
    <t>в) обрабатывающие производства</t>
  </si>
  <si>
    <t>г) производство, передача и распределение электроэнергии, пара и горячей воды</t>
  </si>
  <si>
    <t>д) строительство</t>
  </si>
  <si>
    <t>е) опт. и розн. торговля, ремонт автотрансп. средств, бытовых изделий</t>
  </si>
  <si>
    <t>ж) транспорт и связь</t>
  </si>
  <si>
    <t>з) образование</t>
  </si>
  <si>
    <t>и) здравоохранение</t>
  </si>
  <si>
    <t>к) прочие</t>
  </si>
  <si>
    <t xml:space="preserve">Количество организаций с численностью работников более 50 человек </t>
  </si>
  <si>
    <t>Количество штатной службы (штатного специалиста) по охране труда</t>
  </si>
  <si>
    <t>Количество специалистов по охране труда в организациях</t>
  </si>
  <si>
    <t>Сведения о службах охраны труда в организациях, о состоянии обучения руководителей и специалистов организаций</t>
  </si>
  <si>
    <t>Объем  финансовых средств, затраченных на производство продукции (работ, услуг) с начала текущего года на конец отчетного периода           (в тыс. руб.)</t>
  </si>
  <si>
    <t>Финансовые средства, запланированные на мероприятия по улучшению условий и охраны труда с начала текущего года на конец отчетного периода             (в тыс. руб.)</t>
  </si>
  <si>
    <t>из них: запланированные на средства коллективной и индивидуальной защиты с начала текущего года на конец отчётного периода                    (в  тыс. руб.)</t>
  </si>
  <si>
    <t>из них: израсходованные на средства коллективной и индивидуальной защиты с начала текущего года на конец отчётного периода                       (в тыс. руб.)</t>
  </si>
  <si>
    <t xml:space="preserve">Финансовые средства, израсходованные на мероприятия по улучшению условий и охраны труда  с начала текущего года на конец отчётного периода                            (в тыс.руб.) </t>
  </si>
  <si>
    <t>Сведения о финансировании мероприятий по охране труда в организациях</t>
  </si>
  <si>
    <t>Число работников, подлежащих периодическим медицинским осмотрам  (чел.)</t>
  </si>
  <si>
    <t>Число работников, прошедших периодический медицинский осмотр (чел.)</t>
  </si>
  <si>
    <t>В том числе в текущем году (чел.)</t>
  </si>
  <si>
    <t>Сведения о проведении медицинских осмотров в организациях</t>
  </si>
  <si>
    <t>Наименование показателя</t>
  </si>
  <si>
    <t>Принято на личном приеме граждан (нарастающим итогом)</t>
  </si>
  <si>
    <t xml:space="preserve">Количество работников, не обученных  по охране труда  в учебных центрах </t>
  </si>
  <si>
    <t>Количество организаций на территории муниципального образования</t>
  </si>
  <si>
    <t>Количество проведенных заседаний Координационного Совета</t>
  </si>
  <si>
    <t xml:space="preserve">Количество работников, не прошедших периодический медицинский осмотр </t>
  </si>
  <si>
    <t>Количество проведенных семинаров со специалистами по охране труда</t>
  </si>
  <si>
    <t>Количество публикаций, посвещенных охране труда</t>
  </si>
  <si>
    <t>в том числе: на официальном сайте муниципального образования</t>
  </si>
  <si>
    <t>в том числе: по вопросам специальной оценки условий труда</t>
  </si>
  <si>
    <t>Проведено консультаций по впоросам охране труда</t>
  </si>
  <si>
    <t>Количество работников, занятых во вредных условиях труда</t>
  </si>
  <si>
    <t>Количество пострадавших от несчастных случаев на производстве</t>
  </si>
  <si>
    <t>Количество впервые выявленных профессиональных заболеваний</t>
  </si>
  <si>
    <t>№ п/п</t>
  </si>
  <si>
    <t>Оперативные сведения о состоянии условий и охраны труда на территории</t>
  </si>
  <si>
    <t>Значение показателя</t>
  </si>
  <si>
    <t>в средствах массовой информации</t>
  </si>
  <si>
    <t>Процент затрат на мероприятия по охране труда от суммы затрат на производство продукции</t>
  </si>
  <si>
    <t>Количество рабочих мест, на которых проведена оценка условий труда</t>
  </si>
  <si>
    <t>Наименование организации, вид экономической деятельности</t>
  </si>
  <si>
    <t>Ф.И.О пострадавшего</t>
  </si>
  <si>
    <t>Пол постадавшего</t>
  </si>
  <si>
    <t>Количество пострадавших до 18 лет</t>
  </si>
  <si>
    <t>Категория несчастного случая</t>
  </si>
  <si>
    <t>муж.</t>
  </si>
  <si>
    <t>жен.</t>
  </si>
  <si>
    <t>легкий</t>
  </si>
  <si>
    <t>тяжелый</t>
  </si>
  <si>
    <t>смертельный</t>
  </si>
  <si>
    <t>групповой</t>
  </si>
  <si>
    <r>
      <t>а)</t>
    </r>
    <r>
      <rPr>
        <sz val="11"/>
        <color indexed="8"/>
        <rFont val="Times New Roman"/>
        <family val="1"/>
        <charset val="204"/>
      </rPr>
      <t xml:space="preserve"> сельское хозяйство</t>
    </r>
  </si>
  <si>
    <r>
      <t>б</t>
    </r>
    <r>
      <rPr>
        <sz val="11"/>
        <color indexed="8"/>
        <rFont val="Times New Roman"/>
        <family val="1"/>
        <charset val="204"/>
      </rPr>
      <t>) добыча полезных ископаемых</t>
    </r>
  </si>
  <si>
    <r>
      <t>в)</t>
    </r>
    <r>
      <rPr>
        <sz val="11"/>
        <color indexed="8"/>
        <rFont val="Times New Roman"/>
        <family val="1"/>
        <charset val="204"/>
      </rPr>
      <t xml:space="preserve"> обрабатывающие производства</t>
    </r>
  </si>
  <si>
    <r>
      <t>г)</t>
    </r>
    <r>
      <rPr>
        <sz val="11"/>
        <color indexed="8"/>
        <rFont val="Times New Roman"/>
        <family val="1"/>
        <charset val="204"/>
      </rPr>
      <t xml:space="preserve"> производство, передача и распределение электроэнергии, пара и горячей воды</t>
    </r>
  </si>
  <si>
    <r>
      <t>д)</t>
    </r>
    <r>
      <rPr>
        <sz val="11"/>
        <color indexed="8"/>
        <rFont val="Times New Roman"/>
        <family val="1"/>
        <charset val="204"/>
      </rPr>
      <t xml:space="preserve"> строительство</t>
    </r>
  </si>
  <si>
    <r>
      <t>е)</t>
    </r>
    <r>
      <rPr>
        <sz val="11"/>
        <color indexed="8"/>
        <rFont val="Times New Roman"/>
        <family val="1"/>
        <charset val="204"/>
      </rPr>
      <t xml:space="preserve"> опт. и розн. торговля, ремонт автотрансп. средств, бытовых изделий</t>
    </r>
  </si>
  <si>
    <r>
      <t>ж)</t>
    </r>
    <r>
      <rPr>
        <sz val="11"/>
        <color indexed="8"/>
        <rFont val="Times New Roman"/>
        <family val="1"/>
        <charset val="204"/>
      </rPr>
      <t xml:space="preserve"> транспорт и связь</t>
    </r>
  </si>
  <si>
    <r>
      <t>з)</t>
    </r>
    <r>
      <rPr>
        <sz val="11"/>
        <color indexed="8"/>
        <rFont val="Times New Roman"/>
        <family val="1"/>
        <charset val="204"/>
      </rPr>
      <t xml:space="preserve"> образование</t>
    </r>
  </si>
  <si>
    <r>
      <t>и)</t>
    </r>
    <r>
      <rPr>
        <sz val="11"/>
        <color indexed="8"/>
        <rFont val="Times New Roman"/>
        <family val="1"/>
        <charset val="204"/>
      </rPr>
      <t xml:space="preserve"> здравоохранение</t>
    </r>
  </si>
  <si>
    <r>
      <t>к)</t>
    </r>
    <r>
      <rPr>
        <sz val="11"/>
        <color indexed="8"/>
        <rFont val="Times New Roman"/>
        <family val="1"/>
        <charset val="204"/>
      </rPr>
      <t xml:space="preserve"> прочие</t>
    </r>
  </si>
  <si>
    <t>состояния производственного травматизма на территории</t>
  </si>
  <si>
    <t>Возраст пострадавшего, лет</t>
  </si>
  <si>
    <t>Стаж пострадавшего по профессии (должности), лет</t>
  </si>
  <si>
    <t>Вид экономической деятельности</t>
  </si>
  <si>
    <t>Средний возраст пострадавших, лет</t>
  </si>
  <si>
    <t>Средний стаж пострадавших по профессии (должности), лет</t>
  </si>
  <si>
    <t>Сведения о состоянии производственного травматизма в организациях</t>
  </si>
  <si>
    <t>Форма 3Р-2 (ежеквартально)</t>
  </si>
  <si>
    <t>Дата несчатного случая</t>
  </si>
  <si>
    <t>Количество рабочих мест, на которых выявлены вредные условия труда (классы 3.1, 3.2, 3.3, 3.4, 4)</t>
  </si>
  <si>
    <t>Дата проведения оценки условий труда (месяц, год)</t>
  </si>
  <si>
    <t>Количество рабочих мест на которых улучшены условия труда</t>
  </si>
  <si>
    <t>Форма</t>
  </si>
  <si>
    <t>1Р</t>
  </si>
  <si>
    <t>2Р</t>
  </si>
  <si>
    <t>Форма 1Р-1 (ежеквартально)</t>
  </si>
  <si>
    <t>Форма 1Р-2 (ежеквартально)</t>
  </si>
  <si>
    <t>Форма 1Р-3 (ежеквартально)</t>
  </si>
  <si>
    <t>Отчет</t>
  </si>
  <si>
    <t>1Р-4</t>
  </si>
  <si>
    <t>Форма 3Р (ежеквартально)</t>
  </si>
  <si>
    <t>СХПК «Майский»</t>
  </si>
  <si>
    <t>ЗАО «СМЕНА»</t>
  </si>
  <si>
    <t>ООО "ЭЛИТА"</t>
  </si>
  <si>
    <t>ООО «НИВА»</t>
  </si>
  <si>
    <t xml:space="preserve">ООО "Курск-Агро" </t>
  </si>
  <si>
    <t>ОАО "Луч"</t>
  </si>
  <si>
    <t>ООО "Завод коммунального оборудования"</t>
  </si>
  <si>
    <t>ОАО "Возовсельмаш"</t>
  </si>
  <si>
    <t>МУП "Жилкомсервис п. Поныри"</t>
  </si>
  <si>
    <t>ООО "Жилкомсервис  п.Возы"</t>
  </si>
  <si>
    <t>МКУ "ДЕЗ ЖКУ п.Поныри"</t>
  </si>
  <si>
    <t>ООО "Теплосети"</t>
  </si>
  <si>
    <t>ПО «ПОНЫРИ»</t>
  </si>
  <si>
    <t>ИП Тубольцева Т.В.</t>
  </si>
  <si>
    <t>ИП Строева Р.П.</t>
  </si>
  <si>
    <t>ООО «Елена»</t>
  </si>
  <si>
    <t>ООО «ИСТОК»</t>
  </si>
  <si>
    <t>ООО «Ромашка»</t>
  </si>
  <si>
    <t>ИП  Ломакин В.Г.</t>
  </si>
  <si>
    <t>ИП Сдашников Н.В.</t>
  </si>
  <si>
    <t>ИП Тубольцева Л.Ф.</t>
  </si>
  <si>
    <t>ИП Боев А.А.</t>
  </si>
  <si>
    <t>МАП "Ярмарка п.Поныри"</t>
  </si>
  <si>
    <t>ОАО "Почта России" филиал</t>
  </si>
  <si>
    <t>ОАО "Центртелеком" филиал</t>
  </si>
  <si>
    <t xml:space="preserve">Поныровская средняя школа </t>
  </si>
  <si>
    <t xml:space="preserve">Возовская средняя школа </t>
  </si>
  <si>
    <t xml:space="preserve">Нижнесмородинская средняя школа </t>
  </si>
  <si>
    <t xml:space="preserve">Становская средняя школа </t>
  </si>
  <si>
    <t>Краснооктябрьская средняя школа</t>
  </si>
  <si>
    <t xml:space="preserve">Брусовская средняя школа </t>
  </si>
  <si>
    <t>Ольховатская средняя школа</t>
  </si>
  <si>
    <t>Игишевская средняя школа</t>
  </si>
  <si>
    <t xml:space="preserve">Первопоныровская основная школа </t>
  </si>
  <si>
    <t xml:space="preserve">Бобровская основная школа </t>
  </si>
  <si>
    <t xml:space="preserve">Березовецкая основная школа </t>
  </si>
  <si>
    <t xml:space="preserve">Первомайская основная школа </t>
  </si>
  <si>
    <t>Горяйновская основная школа</t>
  </si>
  <si>
    <t>МКОУ ДОД "Поныровская ДЮСШ"</t>
  </si>
  <si>
    <t>Дом пионеров и школьников</t>
  </si>
  <si>
    <t>Детский сад «Ромашка"</t>
  </si>
  <si>
    <t>Детский сад «Светлячок»</t>
  </si>
  <si>
    <t>Комбинат "Дубки"</t>
  </si>
  <si>
    <t>ГУСОН "Областной социальный приют"</t>
  </si>
  <si>
    <t>Отдел образования</t>
  </si>
  <si>
    <t>Отдел  культуры</t>
  </si>
  <si>
    <t>Центр культуры и досуга</t>
  </si>
  <si>
    <t>Управление финансов</t>
  </si>
  <si>
    <t xml:space="preserve">Редакция газеты </t>
  </si>
  <si>
    <t>Администрация Поныровского района</t>
  </si>
  <si>
    <t>Администрация п. Поныри</t>
  </si>
  <si>
    <t>Администрация Возовского с/с</t>
  </si>
  <si>
    <t>Администрация 1-Поныровский  с/с</t>
  </si>
  <si>
    <t>Администрация  2-й Поныровский  с/с</t>
  </si>
  <si>
    <t>Администрация  Горяиновский   с/с</t>
  </si>
  <si>
    <t>Администрация  Первомайский с/с</t>
  </si>
  <si>
    <t>Администрация  - Ольховатский с/с</t>
  </si>
  <si>
    <t>Администрация Верхне-Смородин. с/с</t>
  </si>
  <si>
    <t>МКУ "ЦБ учреждений образования"</t>
  </si>
  <si>
    <t>ЦБ учреждений культуры</t>
  </si>
  <si>
    <t>Отдел соцзащиты</t>
  </si>
  <si>
    <t>Межпоселенческая библиотека</t>
  </si>
  <si>
    <t>Поныровского  района</t>
  </si>
  <si>
    <t>Детская школа искусств</t>
  </si>
  <si>
    <t xml:space="preserve"> </t>
  </si>
  <si>
    <t>ООО "Курские элеваторы"</t>
  </si>
  <si>
    <t>ОКУ " Центр занятости населения"</t>
  </si>
  <si>
    <t>ОБУЗ "Поныровская ЦРБ"</t>
  </si>
  <si>
    <t>ИП Жевакина В.И.</t>
  </si>
  <si>
    <t>ИП Рязанцева Т.М.</t>
  </si>
  <si>
    <t>ИП Кофанов А.В.</t>
  </si>
  <si>
    <t>ООО «Стимул»</t>
  </si>
  <si>
    <t>ИП Ломакина Ш.Я.</t>
  </si>
  <si>
    <t>ОБУСО "КЦСОН Поныровского района"</t>
  </si>
  <si>
    <t>ООО "Брусника"</t>
  </si>
  <si>
    <t>ИП Зубков С.И.</t>
  </si>
  <si>
    <t>ИП Амелин А.Н.</t>
  </si>
  <si>
    <t>КФХ Заугольников В.В.</t>
  </si>
  <si>
    <t>ИП Федяева А.Г.</t>
  </si>
  <si>
    <t>МКУ Системы ДПО "ПК информационно метод. Кабинет ДПО"</t>
  </si>
  <si>
    <t>МКУ "Управление хозяйственного обслуживания"</t>
  </si>
  <si>
    <t>МКУ "Отдел хозяйственного обслуживания Верхнесмородинского с/с"</t>
  </si>
  <si>
    <t>МКУ "ОХО Первомайского с/с"</t>
  </si>
  <si>
    <t>МКУ "ОХО Горяйновского с/с"</t>
  </si>
  <si>
    <t>ОУ "Добровольная пожарная команда" Горяйновского с/с</t>
  </si>
  <si>
    <t>МКУ "ОХО Возовского с/с"</t>
  </si>
  <si>
    <t>МКУК "Возовский СДК"</t>
  </si>
  <si>
    <t>МКУ "ЕДДС" Поныровского района</t>
  </si>
  <si>
    <t>МКУК "Брусовской СДК"</t>
  </si>
  <si>
    <t>ОБУ "СББЖ"</t>
  </si>
  <si>
    <t>ООО "Заря"</t>
  </si>
  <si>
    <t>Поныровского района по итогам  1  квартала 2020 года</t>
  </si>
  <si>
    <t>Поныровского  района по состоянию на 1  квартал 2020 года</t>
  </si>
  <si>
    <t>Поныровского  района по состоянию на 1 квартал 2020 года</t>
  </si>
  <si>
    <t>Поныровского района по состоянию за 1 квартал 2020 года</t>
  </si>
  <si>
    <t>Поныровского  района по состоянию на 1  квартал 2020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</si>
</sst>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66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textRotation="90" wrapText="1"/>
    </xf>
    <xf numFmtId="0" fontId="0" fillId="0" borderId="2" xfId="0" applyBorder="1"/>
    <xf numFmtId="0" fontId="0" fillId="0" borderId="2" xfId="0" applyFill="1" applyBorder="1"/>
    <xf numFmtId="0" fontId="6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/>
    <xf numFmtId="0" fontId="6" fillId="0" borderId="0" xfId="0" applyFont="1" applyBorder="1" applyAlignment="1">
      <alignment vertical="center" wrapText="1"/>
    </xf>
    <xf numFmtId="0" fontId="0" fillId="0" borderId="0" xfId="0" applyFill="1" applyBorder="1"/>
    <xf numFmtId="0" fontId="0" fillId="3" borderId="2" xfId="0" applyFill="1" applyBorder="1"/>
    <xf numFmtId="0" fontId="0" fillId="4" borderId="2" xfId="0" applyFill="1" applyBorder="1"/>
    <xf numFmtId="0" fontId="0" fillId="5" borderId="2" xfId="0" applyFill="1" applyBorder="1"/>
    <xf numFmtId="0" fontId="1" fillId="6" borderId="2" xfId="0" applyFont="1" applyFill="1" applyBorder="1" applyAlignment="1">
      <alignment vertical="center" wrapText="1"/>
    </xf>
    <xf numFmtId="0" fontId="0" fillId="6" borderId="2" xfId="0" applyFill="1" applyBorder="1"/>
    <xf numFmtId="0" fontId="2" fillId="6" borderId="2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/>
    </xf>
    <xf numFmtId="0" fontId="0" fillId="9" borderId="2" xfId="0" applyFill="1" applyBorder="1"/>
    <xf numFmtId="0" fontId="11" fillId="10" borderId="2" xfId="0" applyFont="1" applyFill="1" applyBorder="1" applyAlignment="1">
      <alignment vertical="center"/>
    </xf>
    <xf numFmtId="0" fontId="12" fillId="9" borderId="2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9" fillId="6" borderId="2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vertical="center"/>
    </xf>
    <xf numFmtId="0" fontId="10" fillId="11" borderId="2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Alignment="1">
      <alignment vertical="top" wrapText="1"/>
    </xf>
    <xf numFmtId="0" fontId="14" fillId="0" borderId="0" xfId="0" applyFont="1" applyAlignment="1"/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16" fillId="0" borderId="2" xfId="0" applyFont="1" applyBorder="1"/>
    <xf numFmtId="0" fontId="16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0" fillId="13" borderId="2" xfId="0" applyFill="1" applyBorder="1"/>
    <xf numFmtId="0" fontId="19" fillId="6" borderId="2" xfId="0" applyFont="1" applyFill="1" applyBorder="1" applyAlignment="1">
      <alignment vertical="center" wrapText="1"/>
    </xf>
    <xf numFmtId="0" fontId="0" fillId="14" borderId="2" xfId="0" applyFill="1" applyBorder="1"/>
    <xf numFmtId="0" fontId="20" fillId="7" borderId="2" xfId="0" applyFont="1" applyFill="1" applyBorder="1" applyAlignment="1">
      <alignment horizontal="center"/>
    </xf>
    <xf numFmtId="0" fontId="20" fillId="19" borderId="2" xfId="0" applyFont="1" applyFill="1" applyBorder="1" applyAlignment="1">
      <alignment horizontal="center"/>
    </xf>
    <xf numFmtId="0" fontId="1" fillId="17" borderId="2" xfId="0" applyFont="1" applyFill="1" applyBorder="1" applyAlignment="1">
      <alignment vertical="center" wrapText="1"/>
    </xf>
    <xf numFmtId="0" fontId="19" fillId="17" borderId="2" xfId="0" applyFont="1" applyFill="1" applyBorder="1" applyAlignment="1">
      <alignment vertical="center" wrapText="1"/>
    </xf>
    <xf numFmtId="0" fontId="0" fillId="17" borderId="2" xfId="0" applyFill="1" applyBorder="1"/>
    <xf numFmtId="0" fontId="20" fillId="15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16" borderId="2" xfId="0" applyFont="1" applyFill="1" applyBorder="1" applyAlignment="1">
      <alignment horizontal="center"/>
    </xf>
    <xf numFmtId="0" fontId="20" fillId="20" borderId="2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18" borderId="2" xfId="0" applyFont="1" applyFill="1" applyBorder="1" applyAlignment="1">
      <alignment horizontal="center"/>
    </xf>
    <xf numFmtId="0" fontId="20" fillId="23" borderId="2" xfId="0" applyFont="1" applyFill="1" applyBorder="1" applyAlignment="1">
      <alignment horizontal="center"/>
    </xf>
    <xf numFmtId="0" fontId="0" fillId="24" borderId="2" xfId="0" applyFill="1" applyBorder="1"/>
    <xf numFmtId="0" fontId="0" fillId="21" borderId="2" xfId="0" applyFill="1" applyBorder="1"/>
    <xf numFmtId="0" fontId="20" fillId="25" borderId="2" xfId="0" applyFont="1" applyFill="1" applyBorder="1" applyAlignment="1">
      <alignment horizontal="center" vertical="center"/>
    </xf>
    <xf numFmtId="0" fontId="0" fillId="25" borderId="2" xfId="0" applyFill="1" applyBorder="1"/>
    <xf numFmtId="0" fontId="20" fillId="26" borderId="2" xfId="0" applyFont="1" applyFill="1" applyBorder="1" applyAlignment="1">
      <alignment horizontal="center" vertical="center"/>
    </xf>
    <xf numFmtId="0" fontId="0" fillId="26" borderId="2" xfId="0" applyFill="1" applyBorder="1"/>
    <xf numFmtId="0" fontId="20" fillId="27" borderId="2" xfId="0" applyFont="1" applyFill="1" applyBorder="1" applyAlignment="1">
      <alignment horizontal="center" vertical="center"/>
    </xf>
    <xf numFmtId="0" fontId="0" fillId="27" borderId="2" xfId="0" applyFill="1" applyBorder="1"/>
    <xf numFmtId="0" fontId="0" fillId="29" borderId="2" xfId="0" applyFill="1" applyBorder="1"/>
    <xf numFmtId="0" fontId="0" fillId="28" borderId="2" xfId="0" applyFill="1" applyBorder="1"/>
    <xf numFmtId="0" fontId="2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wrapText="1"/>
    </xf>
    <xf numFmtId="0" fontId="20" fillId="31" borderId="2" xfId="0" applyFont="1" applyFill="1" applyBorder="1" applyAlignment="1">
      <alignment horizontal="center"/>
    </xf>
    <xf numFmtId="0" fontId="19" fillId="30" borderId="2" xfId="0" applyFont="1" applyFill="1" applyBorder="1" applyAlignment="1">
      <alignment vertical="center" wrapText="1"/>
    </xf>
    <xf numFmtId="0" fontId="0" fillId="30" borderId="2" xfId="0" applyFill="1" applyBorder="1"/>
    <xf numFmtId="0" fontId="1" fillId="13" borderId="2" xfId="0" applyFont="1" applyFill="1" applyBorder="1" applyAlignment="1">
      <alignment vertical="center" wrapText="1"/>
    </xf>
    <xf numFmtId="0" fontId="19" fillId="13" borderId="2" xfId="0" applyFont="1" applyFill="1" applyBorder="1" applyAlignment="1">
      <alignment vertical="center" wrapText="1"/>
    </xf>
    <xf numFmtId="14" fontId="0" fillId="0" borderId="2" xfId="0" applyNumberFormat="1" applyBorder="1"/>
    <xf numFmtId="0" fontId="11" fillId="0" borderId="8" xfId="0" applyFont="1" applyFill="1" applyBorder="1" applyAlignment="1">
      <alignment vertical="center"/>
    </xf>
    <xf numFmtId="0" fontId="21" fillId="8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Border="1" applyAlignment="1">
      <alignment horizontal="right" wrapText="1"/>
    </xf>
    <xf numFmtId="1" fontId="3" fillId="0" borderId="2" xfId="0" applyNumberFormat="1" applyFont="1" applyFill="1" applyBorder="1" applyAlignment="1">
      <alignment horizontal="right" wrapText="1"/>
    </xf>
    <xf numFmtId="1" fontId="3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Border="1" applyAlignment="1">
      <alignment horizontal="center" wrapText="1"/>
    </xf>
    <xf numFmtId="0" fontId="2" fillId="0" borderId="4" xfId="0" applyFont="1" applyBorder="1"/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12" fillId="9" borderId="2" xfId="0" applyFont="1" applyFill="1" applyBorder="1" applyAlignment="1">
      <alignment horizontal="center" vertical="center" textRotation="90" wrapText="1"/>
    </xf>
    <xf numFmtId="0" fontId="13" fillId="9" borderId="2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textRotation="90" wrapText="1"/>
    </xf>
    <xf numFmtId="0" fontId="6" fillId="5" borderId="6" xfId="0" applyFont="1" applyFill="1" applyBorder="1" applyAlignment="1">
      <alignment horizontal="center" textRotation="90" wrapText="1"/>
    </xf>
    <xf numFmtId="0" fontId="12" fillId="9" borderId="3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6" fillId="5" borderId="6" xfId="0" applyFont="1" applyFill="1" applyBorder="1" applyAlignment="1">
      <alignment horizontal="center" vertical="center" textRotation="90" wrapText="1"/>
    </xf>
    <xf numFmtId="0" fontId="12" fillId="5" borderId="2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6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textRotation="90" wrapText="1"/>
    </xf>
    <xf numFmtId="0" fontId="6" fillId="6" borderId="6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2" fillId="6" borderId="2" xfId="0" applyFont="1" applyFill="1" applyBorder="1" applyAlignment="1">
      <alignment horizontal="center" vertical="center" textRotation="90"/>
    </xf>
    <xf numFmtId="0" fontId="5" fillId="4" borderId="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20" fillId="30" borderId="1" xfId="0" applyFont="1" applyFill="1" applyBorder="1" applyAlignment="1">
      <alignment horizontal="center" vertical="center" wrapText="1"/>
    </xf>
    <xf numFmtId="0" fontId="20" fillId="30" borderId="5" xfId="0" applyFont="1" applyFill="1" applyBorder="1" applyAlignment="1">
      <alignment horizontal="center" vertical="center" wrapText="1"/>
    </xf>
    <xf numFmtId="0" fontId="20" fillId="30" borderId="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1" borderId="2" xfId="0" applyFont="1" applyFill="1" applyBorder="1" applyAlignment="1">
      <alignment horizontal="center" vertical="center"/>
    </xf>
    <xf numFmtId="0" fontId="20" fillId="24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29" borderId="2" xfId="0" applyFont="1" applyFill="1" applyBorder="1" applyAlignment="1">
      <alignment horizontal="center" vertical="center"/>
    </xf>
    <xf numFmtId="0" fontId="20" fillId="28" borderId="2" xfId="0" applyFont="1" applyFill="1" applyBorder="1" applyAlignment="1">
      <alignment horizontal="center" vertical="center"/>
    </xf>
    <xf numFmtId="0" fontId="20" fillId="20" borderId="2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14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6" fillId="12" borderId="3" xfId="0" applyFont="1" applyFill="1" applyBorder="1" applyAlignment="1">
      <alignment horizontal="center"/>
    </xf>
    <xf numFmtId="0" fontId="16" fillId="12" borderId="7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top" wrapText="1"/>
    </xf>
    <xf numFmtId="0" fontId="20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99FF"/>
      <color rgb="FFCC66FF"/>
      <color rgb="FFFF9933"/>
      <color rgb="FF66FFFF"/>
      <color rgb="FFFF6600"/>
      <color rgb="FF66CCFF"/>
      <color rgb="FF99FF66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141"/>
  <sheetViews>
    <sheetView zoomScale="80" zoomScaleNormal="80" workbookViewId="0">
      <selection activeCell="M98" sqref="M98"/>
    </sheetView>
  </sheetViews>
  <sheetFormatPr defaultRowHeight="14.4" x14ac:dyDescent="0.3"/>
  <cols>
    <col min="1" max="1" width="36.5546875" customWidth="1"/>
    <col min="8" max="8" width="8.88671875" customWidth="1"/>
    <col min="12" max="12" width="13.6640625" customWidth="1"/>
    <col min="15" max="15" width="11" customWidth="1"/>
    <col min="16" max="16" width="12.5546875" customWidth="1"/>
    <col min="17" max="17" width="10.5546875" customWidth="1"/>
    <col min="18" max="18" width="11.44140625" customWidth="1"/>
    <col min="19" max="19" width="11.5546875" customWidth="1"/>
    <col min="20" max="20" width="12" customWidth="1"/>
    <col min="21" max="21" width="12.6640625" customWidth="1"/>
    <col min="22" max="22" width="12.5546875" customWidth="1"/>
    <col min="23" max="23" width="12.44140625" customWidth="1"/>
    <col min="32" max="32" width="10.5546875" customWidth="1"/>
  </cols>
  <sheetData>
    <row r="1" spans="1:36" ht="48" customHeight="1" x14ac:dyDescent="0.3">
      <c r="AB1" s="105" t="s">
        <v>39</v>
      </c>
      <c r="AC1" s="105"/>
      <c r="AD1" s="105"/>
      <c r="AE1" s="105"/>
      <c r="AF1" s="105"/>
      <c r="AG1" s="105"/>
      <c r="AH1" s="105"/>
    </row>
    <row r="3" spans="1:36" ht="15.75" customHeight="1" x14ac:dyDescent="0.3">
      <c r="A3" s="124" t="s">
        <v>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AG3" t="s">
        <v>116</v>
      </c>
      <c r="AH3" t="s">
        <v>117</v>
      </c>
    </row>
    <row r="4" spans="1:36" ht="15.75" customHeight="1" x14ac:dyDescent="0.3">
      <c r="A4" s="123" t="s">
        <v>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</row>
    <row r="5" spans="1:36" ht="15.75" customHeight="1" x14ac:dyDescent="0.3">
      <c r="A5" s="123" t="s">
        <v>187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</row>
    <row r="6" spans="1:36" ht="15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36" ht="255" customHeight="1" x14ac:dyDescent="0.3">
      <c r="A7" s="127" t="s">
        <v>1</v>
      </c>
      <c r="B7" s="121" t="s">
        <v>5</v>
      </c>
      <c r="C7" s="121" t="s">
        <v>4</v>
      </c>
      <c r="D7" s="121" t="s">
        <v>7</v>
      </c>
      <c r="E7" s="125" t="s">
        <v>29</v>
      </c>
      <c r="F7" s="112" t="s">
        <v>6</v>
      </c>
      <c r="G7" s="114" t="s">
        <v>82</v>
      </c>
      <c r="H7" s="112" t="s">
        <v>8</v>
      </c>
      <c r="I7" s="108" t="s">
        <v>113</v>
      </c>
      <c r="J7" s="108" t="s">
        <v>2</v>
      </c>
      <c r="K7" s="112" t="s">
        <v>115</v>
      </c>
      <c r="L7" s="112" t="s">
        <v>114</v>
      </c>
      <c r="M7" s="115" t="s">
        <v>10</v>
      </c>
      <c r="N7" s="117" t="s">
        <v>30</v>
      </c>
      <c r="O7" s="126" t="s">
        <v>11</v>
      </c>
      <c r="P7" s="126" t="s">
        <v>12</v>
      </c>
      <c r="Q7" s="126" t="s">
        <v>13</v>
      </c>
      <c r="R7" s="126" t="s">
        <v>31</v>
      </c>
      <c r="S7" s="119" t="s">
        <v>32</v>
      </c>
      <c r="T7" s="119" t="s">
        <v>33</v>
      </c>
      <c r="U7" s="119" t="s">
        <v>34</v>
      </c>
      <c r="V7" s="119" t="s">
        <v>35</v>
      </c>
      <c r="W7" s="119" t="s">
        <v>36</v>
      </c>
      <c r="X7" s="110" t="s">
        <v>25</v>
      </c>
      <c r="Y7" s="111"/>
      <c r="Z7" s="110" t="s">
        <v>59</v>
      </c>
      <c r="AA7" s="111"/>
      <c r="AB7" s="110" t="s">
        <v>60</v>
      </c>
      <c r="AC7" s="111"/>
      <c r="AD7" s="110" t="s">
        <v>61</v>
      </c>
      <c r="AE7" s="111"/>
      <c r="AF7" s="106" t="s">
        <v>26</v>
      </c>
      <c r="AG7" s="107" t="s">
        <v>27</v>
      </c>
      <c r="AH7" s="107"/>
    </row>
    <row r="8" spans="1:36" ht="31.5" customHeight="1" x14ac:dyDescent="0.3">
      <c r="A8" s="128"/>
      <c r="B8" s="122"/>
      <c r="C8" s="122"/>
      <c r="D8" s="122"/>
      <c r="E8" s="125"/>
      <c r="F8" s="113"/>
      <c r="G8" s="114"/>
      <c r="H8" s="113"/>
      <c r="I8" s="109"/>
      <c r="J8" s="109"/>
      <c r="K8" s="113"/>
      <c r="L8" s="113"/>
      <c r="M8" s="116"/>
      <c r="N8" s="118"/>
      <c r="O8" s="126"/>
      <c r="P8" s="126"/>
      <c r="Q8" s="126"/>
      <c r="R8" s="126"/>
      <c r="S8" s="120"/>
      <c r="T8" s="120"/>
      <c r="U8" s="120"/>
      <c r="V8" s="120"/>
      <c r="W8" s="120"/>
      <c r="X8" s="25" t="s">
        <v>9</v>
      </c>
      <c r="Y8" s="25" t="s">
        <v>28</v>
      </c>
      <c r="Z8" s="25" t="s">
        <v>9</v>
      </c>
      <c r="AA8" s="25" t="s">
        <v>28</v>
      </c>
      <c r="AB8" s="25" t="s">
        <v>9</v>
      </c>
      <c r="AC8" s="25" t="s">
        <v>28</v>
      </c>
      <c r="AD8" s="25" t="s">
        <v>9</v>
      </c>
      <c r="AE8" s="25" t="s">
        <v>28</v>
      </c>
      <c r="AF8" s="106"/>
      <c r="AG8" s="26" t="s">
        <v>9</v>
      </c>
      <c r="AH8" s="26" t="s">
        <v>28</v>
      </c>
    </row>
    <row r="9" spans="1:36" x14ac:dyDescent="0.3">
      <c r="A9" s="18">
        <v>1</v>
      </c>
      <c r="B9" s="18">
        <v>2</v>
      </c>
      <c r="C9" s="18">
        <v>3</v>
      </c>
      <c r="D9" s="18"/>
      <c r="E9" s="18">
        <v>4</v>
      </c>
      <c r="F9" s="19">
        <v>5</v>
      </c>
      <c r="G9" s="19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2">
        <v>17</v>
      </c>
      <c r="S9" s="24">
        <v>18</v>
      </c>
      <c r="T9" s="24">
        <v>19</v>
      </c>
      <c r="U9" s="24">
        <v>20</v>
      </c>
      <c r="V9" s="24">
        <v>21</v>
      </c>
      <c r="W9" s="24">
        <v>22</v>
      </c>
      <c r="X9" s="27">
        <v>23</v>
      </c>
      <c r="Y9" s="27">
        <v>24</v>
      </c>
      <c r="Z9" s="27">
        <v>25</v>
      </c>
      <c r="AA9" s="27">
        <v>26</v>
      </c>
      <c r="AB9" s="27">
        <v>27</v>
      </c>
      <c r="AC9" s="27">
        <v>28</v>
      </c>
      <c r="AD9" s="27">
        <v>29</v>
      </c>
      <c r="AE9" s="27">
        <v>30</v>
      </c>
      <c r="AF9" s="27">
        <v>31</v>
      </c>
      <c r="AG9" s="27">
        <v>32</v>
      </c>
      <c r="AH9" s="27">
        <v>33</v>
      </c>
      <c r="AI9" s="90"/>
      <c r="AJ9" s="9"/>
    </row>
    <row r="10" spans="1:36" ht="15.6" x14ac:dyDescent="0.3">
      <c r="A10" s="15" t="s">
        <v>14</v>
      </c>
      <c r="B10" s="16">
        <f t="shared" ref="B10:K10" si="0">SUM(B11,B19,B21,B26,B32,B34,B55,B58,B78,B81)</f>
        <v>89</v>
      </c>
      <c r="C10" s="16">
        <f t="shared" si="0"/>
        <v>89</v>
      </c>
      <c r="D10" s="16">
        <f t="shared" si="0"/>
        <v>1644</v>
      </c>
      <c r="E10" s="16">
        <f t="shared" si="0"/>
        <v>1794</v>
      </c>
      <c r="F10" s="14">
        <f t="shared" si="0"/>
        <v>68</v>
      </c>
      <c r="G10" s="14">
        <f t="shared" si="0"/>
        <v>1414</v>
      </c>
      <c r="H10" s="14">
        <f t="shared" si="0"/>
        <v>1369</v>
      </c>
      <c r="I10" s="14">
        <f t="shared" si="0"/>
        <v>221</v>
      </c>
      <c r="J10" s="14">
        <f t="shared" si="0"/>
        <v>250</v>
      </c>
      <c r="K10" s="14">
        <f t="shared" si="0"/>
        <v>0</v>
      </c>
      <c r="L10" s="14"/>
      <c r="M10" s="13">
        <f t="shared" ref="M10:AH10" si="1">SUM(M11,M19,M21,M26,M32,M34,M55,M58,M78,M81)</f>
        <v>6</v>
      </c>
      <c r="N10" s="13">
        <f t="shared" si="1"/>
        <v>6</v>
      </c>
      <c r="O10" s="13">
        <f t="shared" si="1"/>
        <v>12</v>
      </c>
      <c r="P10" s="13">
        <f t="shared" si="1"/>
        <v>133</v>
      </c>
      <c r="Q10" s="13">
        <f t="shared" si="1"/>
        <v>133</v>
      </c>
      <c r="R10" s="13">
        <f t="shared" si="1"/>
        <v>0</v>
      </c>
      <c r="S10" s="12">
        <f t="shared" si="1"/>
        <v>178236.48899999997</v>
      </c>
      <c r="T10" s="12">
        <f t="shared" si="1"/>
        <v>6806.4450000000006</v>
      </c>
      <c r="U10" s="12">
        <f t="shared" si="1"/>
        <v>2534.5100000000002</v>
      </c>
      <c r="V10" s="12">
        <f t="shared" si="1"/>
        <v>2924.8380000000002</v>
      </c>
      <c r="W10" s="12">
        <f t="shared" si="1"/>
        <v>1651.1439999999998</v>
      </c>
      <c r="X10" s="23">
        <f t="shared" si="1"/>
        <v>55</v>
      </c>
      <c r="Y10" s="23">
        <f t="shared" si="1"/>
        <v>24</v>
      </c>
      <c r="Z10" s="23">
        <f t="shared" si="1"/>
        <v>1123</v>
      </c>
      <c r="AA10" s="23">
        <f t="shared" si="1"/>
        <v>818</v>
      </c>
      <c r="AB10" s="23">
        <f t="shared" si="1"/>
        <v>1113</v>
      </c>
      <c r="AC10" s="23">
        <f t="shared" si="1"/>
        <v>798</v>
      </c>
      <c r="AD10" s="23">
        <f t="shared" si="1"/>
        <v>223</v>
      </c>
      <c r="AE10" s="23">
        <f t="shared" si="1"/>
        <v>141</v>
      </c>
      <c r="AF10" s="23">
        <f t="shared" si="1"/>
        <v>0</v>
      </c>
      <c r="AG10" s="23">
        <f t="shared" si="1"/>
        <v>0</v>
      </c>
      <c r="AH10" s="23">
        <f t="shared" si="1"/>
        <v>0</v>
      </c>
      <c r="AI10" s="11"/>
    </row>
    <row r="11" spans="1:36" ht="15.6" x14ac:dyDescent="0.3">
      <c r="A11" s="17" t="s">
        <v>15</v>
      </c>
      <c r="B11" s="16">
        <f>SUM(B12:B18)</f>
        <v>6</v>
      </c>
      <c r="C11" s="16">
        <f t="shared" ref="C11:T11" si="2">SUM(C12:C18)</f>
        <v>6</v>
      </c>
      <c r="D11" s="16">
        <f t="shared" si="2"/>
        <v>209</v>
      </c>
      <c r="E11" s="16">
        <f t="shared" si="2"/>
        <v>202</v>
      </c>
      <c r="F11" s="14">
        <f t="shared" si="2"/>
        <v>5</v>
      </c>
      <c r="G11" s="14">
        <f t="shared" si="2"/>
        <v>211</v>
      </c>
      <c r="H11" s="14"/>
      <c r="I11" s="14">
        <f t="shared" si="2"/>
        <v>67</v>
      </c>
      <c r="J11" s="14">
        <f t="shared" si="2"/>
        <v>5</v>
      </c>
      <c r="K11" s="14">
        <f t="shared" ref="K11" si="3">SUM(K12:K18)</f>
        <v>0</v>
      </c>
      <c r="L11" s="14"/>
      <c r="M11" s="13">
        <f t="shared" si="2"/>
        <v>1</v>
      </c>
      <c r="N11" s="13">
        <f t="shared" si="2"/>
        <v>1</v>
      </c>
      <c r="O11" s="13">
        <f t="shared" si="2"/>
        <v>3</v>
      </c>
      <c r="P11" s="13">
        <f t="shared" si="2"/>
        <v>11</v>
      </c>
      <c r="Q11" s="13">
        <f t="shared" si="2"/>
        <v>11</v>
      </c>
      <c r="R11" s="13">
        <f t="shared" si="2"/>
        <v>0</v>
      </c>
      <c r="S11" s="12">
        <f t="shared" si="2"/>
        <v>62284</v>
      </c>
      <c r="T11" s="12">
        <f t="shared" si="2"/>
        <v>1282</v>
      </c>
      <c r="U11" s="12">
        <f t="shared" ref="U11" si="4">SUM(U12:U18)</f>
        <v>866</v>
      </c>
      <c r="V11" s="12">
        <f t="shared" ref="V11" si="5">SUM(V12:V18)</f>
        <v>355</v>
      </c>
      <c r="W11" s="12">
        <f t="shared" ref="W11" si="6">SUM(W12:W18)</f>
        <v>838</v>
      </c>
      <c r="X11" s="23">
        <f t="shared" ref="X11" si="7">SUM(X12:X18)</f>
        <v>20</v>
      </c>
      <c r="Y11" s="23">
        <f t="shared" ref="Y11" si="8">SUM(Y12:Y18)</f>
        <v>1</v>
      </c>
      <c r="Z11" s="23">
        <f t="shared" ref="Z11" si="9">SUM(Z12:Z18)</f>
        <v>42</v>
      </c>
      <c r="AA11" s="23">
        <f t="shared" ref="AA11" si="10">SUM(AA12:AA18)</f>
        <v>6</v>
      </c>
      <c r="AB11" s="23">
        <v>45</v>
      </c>
      <c r="AC11" s="23">
        <v>6</v>
      </c>
      <c r="AD11" s="23"/>
      <c r="AE11" s="23"/>
      <c r="AF11" s="23">
        <f t="shared" ref="AF11" si="11">SUM(AF12:AF18)</f>
        <v>0</v>
      </c>
      <c r="AG11" s="23">
        <f t="shared" ref="AG11" si="12">SUM(AG12:AG18)</f>
        <v>0</v>
      </c>
      <c r="AH11" s="23">
        <f t="shared" ref="AH11" si="13">SUM(AH12:AH18)</f>
        <v>0</v>
      </c>
      <c r="AI11" s="11"/>
    </row>
    <row r="12" spans="1:36" x14ac:dyDescent="0.3">
      <c r="A12" s="5" t="s">
        <v>125</v>
      </c>
      <c r="B12" s="3">
        <v>1</v>
      </c>
      <c r="C12" s="3">
        <v>1</v>
      </c>
      <c r="D12" s="3">
        <v>43</v>
      </c>
      <c r="E12" s="3">
        <v>48</v>
      </c>
      <c r="F12" s="3">
        <v>1</v>
      </c>
      <c r="G12" s="3">
        <v>43</v>
      </c>
      <c r="H12" s="3">
        <v>48</v>
      </c>
      <c r="I12" s="3"/>
      <c r="J12" s="3"/>
      <c r="K12" s="3"/>
      <c r="L12" s="89">
        <v>43344</v>
      </c>
      <c r="M12" s="3"/>
      <c r="N12" s="3"/>
      <c r="O12" s="3"/>
      <c r="P12" s="3">
        <v>3</v>
      </c>
      <c r="Q12" s="3">
        <v>3</v>
      </c>
      <c r="R12" s="3"/>
      <c r="S12" s="3">
        <v>18548</v>
      </c>
      <c r="T12" s="3">
        <v>140</v>
      </c>
      <c r="U12" s="3">
        <v>140</v>
      </c>
      <c r="V12" s="3">
        <v>140</v>
      </c>
      <c r="W12" s="3">
        <v>140</v>
      </c>
      <c r="X12" s="3"/>
      <c r="Y12" s="3"/>
      <c r="Z12" s="3">
        <v>26</v>
      </c>
      <c r="AA12" s="3">
        <v>4</v>
      </c>
      <c r="AB12" s="3">
        <v>26</v>
      </c>
      <c r="AC12" s="3">
        <v>4</v>
      </c>
      <c r="AD12" s="3"/>
      <c r="AE12" s="3"/>
      <c r="AF12" s="3"/>
      <c r="AG12" s="4"/>
      <c r="AH12" s="4"/>
      <c r="AI12" s="11"/>
    </row>
    <row r="13" spans="1:36" x14ac:dyDescent="0.3">
      <c r="A13" s="5" t="s">
        <v>202</v>
      </c>
      <c r="B13" s="3">
        <v>1</v>
      </c>
      <c r="C13" s="3">
        <v>1</v>
      </c>
      <c r="D13" s="3">
        <v>3</v>
      </c>
      <c r="E13" s="3">
        <v>3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2">
        <v>1</v>
      </c>
      <c r="Q13" s="2">
        <v>1</v>
      </c>
      <c r="R13" s="2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4"/>
      <c r="AH13" s="4"/>
      <c r="AI13" s="11"/>
    </row>
    <row r="14" spans="1:36" x14ac:dyDescent="0.3">
      <c r="A14" s="5" t="s">
        <v>126</v>
      </c>
      <c r="B14" s="3">
        <v>1</v>
      </c>
      <c r="C14" s="3">
        <v>1</v>
      </c>
      <c r="D14" s="3">
        <v>13</v>
      </c>
      <c r="E14" s="3">
        <v>14</v>
      </c>
      <c r="F14" s="3">
        <v>1</v>
      </c>
      <c r="G14" s="3">
        <v>13</v>
      </c>
      <c r="H14" s="3">
        <v>13</v>
      </c>
      <c r="I14" s="3"/>
      <c r="J14" s="3">
        <v>5</v>
      </c>
      <c r="K14" s="3"/>
      <c r="L14" s="3">
        <v>2.2016</v>
      </c>
      <c r="M14" s="3"/>
      <c r="N14" s="3"/>
      <c r="O14" s="3"/>
      <c r="P14" s="2">
        <v>2</v>
      </c>
      <c r="Q14" s="2">
        <v>2</v>
      </c>
      <c r="R14" s="2"/>
      <c r="S14" s="3">
        <v>11555</v>
      </c>
      <c r="T14" s="3">
        <v>58</v>
      </c>
      <c r="U14" s="3">
        <v>35</v>
      </c>
      <c r="V14" s="3">
        <v>58</v>
      </c>
      <c r="W14" s="3">
        <v>35</v>
      </c>
      <c r="X14" s="3"/>
      <c r="Y14" s="3"/>
      <c r="Z14" s="3">
        <v>14</v>
      </c>
      <c r="AA14" s="3">
        <v>2</v>
      </c>
      <c r="AB14" s="3">
        <v>14</v>
      </c>
      <c r="AC14" s="3">
        <v>2</v>
      </c>
      <c r="AD14" s="3"/>
      <c r="AE14" s="3"/>
      <c r="AF14" s="3"/>
      <c r="AG14" s="4"/>
      <c r="AH14" s="4"/>
      <c r="AI14" s="11"/>
    </row>
    <row r="15" spans="1:36" x14ac:dyDescent="0.3">
      <c r="A15" s="5" t="s">
        <v>127</v>
      </c>
      <c r="B15" s="3">
        <v>1</v>
      </c>
      <c r="C15" s="3">
        <v>1</v>
      </c>
      <c r="D15" s="3">
        <v>2</v>
      </c>
      <c r="E15" s="3">
        <v>5</v>
      </c>
      <c r="F15" s="3">
        <v>1</v>
      </c>
      <c r="G15" s="3">
        <v>5</v>
      </c>
      <c r="H15" s="3">
        <v>5</v>
      </c>
      <c r="I15" s="3"/>
      <c r="J15" s="3"/>
      <c r="K15" s="3"/>
      <c r="L15" s="3">
        <v>12.2018</v>
      </c>
      <c r="M15" s="3"/>
      <c r="N15" s="3"/>
      <c r="O15" s="3"/>
      <c r="P15" s="2">
        <v>1</v>
      </c>
      <c r="Q15" s="2">
        <v>1</v>
      </c>
      <c r="R15" s="2"/>
      <c r="S15" s="3">
        <v>1899</v>
      </c>
      <c r="T15" s="3">
        <v>124</v>
      </c>
      <c r="U15" s="3">
        <v>50</v>
      </c>
      <c r="V15" s="3">
        <v>124</v>
      </c>
      <c r="W15" s="3">
        <v>24</v>
      </c>
      <c r="X15" s="3"/>
      <c r="Y15" s="3"/>
      <c r="Z15" s="3"/>
      <c r="AA15" s="3"/>
      <c r="AB15" s="3"/>
      <c r="AC15" s="3"/>
      <c r="AD15" s="3"/>
      <c r="AE15" s="3"/>
      <c r="AF15" s="3"/>
      <c r="AG15" s="4"/>
      <c r="AH15" s="4"/>
      <c r="AI15" s="11"/>
    </row>
    <row r="16" spans="1:36" x14ac:dyDescent="0.3">
      <c r="A16" s="5" t="s">
        <v>128</v>
      </c>
      <c r="B16" s="3">
        <v>1</v>
      </c>
      <c r="C16" s="3">
        <v>1</v>
      </c>
      <c r="D16" s="3">
        <v>1</v>
      </c>
      <c r="E16" s="3">
        <v>1</v>
      </c>
      <c r="F16" s="3">
        <v>1</v>
      </c>
      <c r="G16" s="3">
        <v>3</v>
      </c>
      <c r="H16" s="3">
        <v>3</v>
      </c>
      <c r="I16" s="3"/>
      <c r="J16" s="3"/>
      <c r="K16" s="3"/>
      <c r="L16" s="3">
        <v>12.2018</v>
      </c>
      <c r="M16" s="3"/>
      <c r="N16" s="3"/>
      <c r="O16" s="3"/>
      <c r="P16" s="2">
        <v>1</v>
      </c>
      <c r="Q16" s="2">
        <v>1</v>
      </c>
      <c r="R16" s="2"/>
      <c r="S16" s="3">
        <v>630</v>
      </c>
      <c r="T16" s="3">
        <v>10</v>
      </c>
      <c r="U16" s="3">
        <v>4</v>
      </c>
      <c r="V16" s="3">
        <v>10</v>
      </c>
      <c r="W16" s="3">
        <v>4</v>
      </c>
      <c r="X16" s="3"/>
      <c r="Y16" s="3"/>
      <c r="Z16" s="3"/>
      <c r="AA16" s="3"/>
      <c r="AB16" s="3"/>
      <c r="AC16" s="3"/>
      <c r="AD16" s="3"/>
      <c r="AE16" s="3"/>
      <c r="AF16" s="3"/>
      <c r="AG16" s="4"/>
      <c r="AH16" s="4"/>
      <c r="AI16" s="11"/>
    </row>
    <row r="17" spans="1:35" ht="15.6" x14ac:dyDescent="0.3">
      <c r="A17" s="53" t="s">
        <v>129</v>
      </c>
      <c r="B17" s="3">
        <v>1</v>
      </c>
      <c r="C17" s="3">
        <v>1</v>
      </c>
      <c r="D17" s="3">
        <v>147</v>
      </c>
      <c r="E17" s="3">
        <v>131</v>
      </c>
      <c r="F17" s="3">
        <v>1</v>
      </c>
      <c r="G17" s="3">
        <v>147</v>
      </c>
      <c r="H17" s="3">
        <v>131</v>
      </c>
      <c r="I17" s="3">
        <v>67</v>
      </c>
      <c r="J17" s="3"/>
      <c r="K17" s="3"/>
      <c r="L17" s="3">
        <v>10.201599999999999</v>
      </c>
      <c r="M17" s="3">
        <v>1</v>
      </c>
      <c r="N17" s="3">
        <v>1</v>
      </c>
      <c r="O17" s="3">
        <v>3</v>
      </c>
      <c r="P17" s="102">
        <v>3</v>
      </c>
      <c r="Q17" s="102">
        <v>3</v>
      </c>
      <c r="R17" s="2"/>
      <c r="S17" s="3">
        <v>29652</v>
      </c>
      <c r="T17" s="3">
        <v>950</v>
      </c>
      <c r="U17" s="3">
        <v>637</v>
      </c>
      <c r="V17" s="3">
        <v>23</v>
      </c>
      <c r="W17" s="3">
        <v>635</v>
      </c>
      <c r="X17" s="3">
        <v>20</v>
      </c>
      <c r="Y17" s="3">
        <v>1</v>
      </c>
      <c r="Z17" s="3">
        <v>2</v>
      </c>
      <c r="AA17" s="3">
        <v>0</v>
      </c>
      <c r="AB17" s="3">
        <v>2</v>
      </c>
      <c r="AC17" s="3">
        <v>0</v>
      </c>
      <c r="AD17" s="3">
        <v>2</v>
      </c>
      <c r="AE17" s="3">
        <v>0</v>
      </c>
      <c r="AF17" s="3"/>
      <c r="AG17" s="4"/>
      <c r="AH17" s="4"/>
      <c r="AI17" s="11"/>
    </row>
    <row r="18" spans="1:35" x14ac:dyDescent="0.3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4"/>
      <c r="AH18" s="4"/>
      <c r="AI18" s="11"/>
    </row>
    <row r="19" spans="1:35" ht="15.6" x14ac:dyDescent="0.3">
      <c r="A19" s="15" t="s">
        <v>16</v>
      </c>
      <c r="B19" s="16">
        <f t="shared" ref="B19:K19" si="14">SUM(B20:B20)</f>
        <v>0</v>
      </c>
      <c r="C19" s="16">
        <f t="shared" si="14"/>
        <v>0</v>
      </c>
      <c r="D19" s="16">
        <f t="shared" si="14"/>
        <v>0</v>
      </c>
      <c r="E19" s="16">
        <f t="shared" si="14"/>
        <v>0</v>
      </c>
      <c r="F19" s="14">
        <f t="shared" si="14"/>
        <v>0</v>
      </c>
      <c r="G19" s="14">
        <f t="shared" si="14"/>
        <v>0</v>
      </c>
      <c r="H19" s="14">
        <f t="shared" si="14"/>
        <v>0</v>
      </c>
      <c r="I19" s="14">
        <f t="shared" si="14"/>
        <v>0</v>
      </c>
      <c r="J19" s="14">
        <f t="shared" si="14"/>
        <v>0</v>
      </c>
      <c r="K19" s="14">
        <f t="shared" si="14"/>
        <v>0</v>
      </c>
      <c r="L19" s="14"/>
      <c r="M19" s="13">
        <f t="shared" ref="M19:AH19" si="15">SUM(M20:M20)</f>
        <v>0</v>
      </c>
      <c r="N19" s="13">
        <f t="shared" si="15"/>
        <v>0</v>
      </c>
      <c r="O19" s="13">
        <f t="shared" si="15"/>
        <v>0</v>
      </c>
      <c r="P19" s="13">
        <f t="shared" si="15"/>
        <v>0</v>
      </c>
      <c r="Q19" s="13">
        <f t="shared" si="15"/>
        <v>0</v>
      </c>
      <c r="R19" s="13">
        <f t="shared" si="15"/>
        <v>0</v>
      </c>
      <c r="S19" s="12">
        <f t="shared" si="15"/>
        <v>0</v>
      </c>
      <c r="T19" s="12">
        <f t="shared" si="15"/>
        <v>0</v>
      </c>
      <c r="U19" s="12">
        <f t="shared" si="15"/>
        <v>0</v>
      </c>
      <c r="V19" s="12">
        <f t="shared" si="15"/>
        <v>0</v>
      </c>
      <c r="W19" s="12">
        <f t="shared" si="15"/>
        <v>0</v>
      </c>
      <c r="X19" s="23">
        <f t="shared" si="15"/>
        <v>0</v>
      </c>
      <c r="Y19" s="23">
        <f t="shared" si="15"/>
        <v>0</v>
      </c>
      <c r="Z19" s="23">
        <f t="shared" si="15"/>
        <v>0</v>
      </c>
      <c r="AA19" s="23">
        <f t="shared" si="15"/>
        <v>0</v>
      </c>
      <c r="AB19" s="23">
        <f t="shared" si="15"/>
        <v>0</v>
      </c>
      <c r="AC19" s="23">
        <f t="shared" si="15"/>
        <v>0</v>
      </c>
      <c r="AD19" s="23">
        <f t="shared" si="15"/>
        <v>0</v>
      </c>
      <c r="AE19" s="23">
        <f t="shared" si="15"/>
        <v>0</v>
      </c>
      <c r="AF19" s="23">
        <f t="shared" si="15"/>
        <v>0</v>
      </c>
      <c r="AG19" s="23">
        <f t="shared" si="15"/>
        <v>0</v>
      </c>
      <c r="AH19" s="23">
        <f t="shared" si="15"/>
        <v>0</v>
      </c>
      <c r="AI19" s="11"/>
    </row>
    <row r="20" spans="1:35" ht="16.2" x14ac:dyDescent="0.3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5" ht="15.6" x14ac:dyDescent="0.3">
      <c r="A21" s="15" t="s">
        <v>17</v>
      </c>
      <c r="B21" s="16">
        <f>SUM(B22:B25)</f>
        <v>4</v>
      </c>
      <c r="C21" s="16">
        <f t="shared" ref="C21:T21" si="16">SUM(C22:C25)</f>
        <v>4</v>
      </c>
      <c r="D21" s="16">
        <f t="shared" si="16"/>
        <v>111</v>
      </c>
      <c r="E21" s="16">
        <f t="shared" si="16"/>
        <v>120</v>
      </c>
      <c r="F21" s="14">
        <f t="shared" si="16"/>
        <v>4</v>
      </c>
      <c r="G21" s="14">
        <f t="shared" si="16"/>
        <v>77</v>
      </c>
      <c r="H21" s="14">
        <f t="shared" si="16"/>
        <v>85</v>
      </c>
      <c r="I21" s="14">
        <f t="shared" si="16"/>
        <v>7</v>
      </c>
      <c r="J21" s="14">
        <f t="shared" si="16"/>
        <v>15</v>
      </c>
      <c r="K21" s="14">
        <f t="shared" ref="K21" si="17">SUM(K22:K25)</f>
        <v>0</v>
      </c>
      <c r="L21" s="14"/>
      <c r="M21" s="13">
        <f t="shared" si="16"/>
        <v>2</v>
      </c>
      <c r="N21" s="13">
        <f t="shared" si="16"/>
        <v>2</v>
      </c>
      <c r="O21" s="13">
        <f t="shared" si="16"/>
        <v>2</v>
      </c>
      <c r="P21" s="13">
        <f t="shared" si="16"/>
        <v>14</v>
      </c>
      <c r="Q21" s="13">
        <f t="shared" si="16"/>
        <v>14</v>
      </c>
      <c r="R21" s="13">
        <f t="shared" si="16"/>
        <v>0</v>
      </c>
      <c r="S21" s="12">
        <f t="shared" si="16"/>
        <v>80711</v>
      </c>
      <c r="T21" s="12">
        <f t="shared" si="16"/>
        <v>1123</v>
      </c>
      <c r="U21" s="12">
        <f t="shared" ref="U21" si="18">SUM(U22:U25)</f>
        <v>526</v>
      </c>
      <c r="V21" s="12">
        <f t="shared" ref="V21" si="19">SUM(V22:V25)</f>
        <v>1087</v>
      </c>
      <c r="W21" s="12">
        <f t="shared" ref="W21" si="20">SUM(W22:W25)</f>
        <v>480</v>
      </c>
      <c r="X21" s="23">
        <f t="shared" ref="X21" si="21">SUM(X22:X25)</f>
        <v>2</v>
      </c>
      <c r="Y21" s="23">
        <f t="shared" ref="Y21" si="22">SUM(Y22:Y25)</f>
        <v>1</v>
      </c>
      <c r="Z21" s="23">
        <f t="shared" ref="Z21" si="23">SUM(Z22:Z25)</f>
        <v>103</v>
      </c>
      <c r="AA21" s="23">
        <f t="shared" ref="AA21:AC21" si="24">SUM(AA22:AA25)</f>
        <v>35</v>
      </c>
      <c r="AB21" s="23">
        <f t="shared" si="24"/>
        <v>103</v>
      </c>
      <c r="AC21" s="23">
        <f t="shared" si="24"/>
        <v>34</v>
      </c>
      <c r="AD21" s="23">
        <f t="shared" ref="AD21" si="25">SUM(AD22:AD25)</f>
        <v>62</v>
      </c>
      <c r="AE21" s="23">
        <f t="shared" ref="AE21" si="26">SUM(AE22:AE25)</f>
        <v>15</v>
      </c>
      <c r="AF21" s="23">
        <f t="shared" ref="AF21" si="27">SUM(AF22:AF25)</f>
        <v>0</v>
      </c>
      <c r="AG21" s="23">
        <f t="shared" ref="AG21" si="28">SUM(AG22:AG25)</f>
        <v>0</v>
      </c>
      <c r="AH21" s="23">
        <f t="shared" ref="AH21" si="29">SUM(AH22:AH25)</f>
        <v>0</v>
      </c>
    </row>
    <row r="22" spans="1:35" x14ac:dyDescent="0.3">
      <c r="A22" s="5" t="s">
        <v>130</v>
      </c>
      <c r="B22" s="3">
        <v>1</v>
      </c>
      <c r="C22" s="3">
        <v>1</v>
      </c>
      <c r="D22" s="3">
        <v>49</v>
      </c>
      <c r="E22" s="3">
        <v>52</v>
      </c>
      <c r="F22" s="3">
        <v>1</v>
      </c>
      <c r="G22" s="3">
        <v>49</v>
      </c>
      <c r="H22" s="3">
        <v>52</v>
      </c>
      <c r="I22" s="3"/>
      <c r="J22" s="3">
        <v>2</v>
      </c>
      <c r="K22" s="3">
        <v>0</v>
      </c>
      <c r="L22" s="3">
        <v>9.2018000000000004</v>
      </c>
      <c r="M22" s="3">
        <v>1</v>
      </c>
      <c r="N22" s="3">
        <v>1</v>
      </c>
      <c r="O22" s="3">
        <v>1</v>
      </c>
      <c r="P22" s="3">
        <v>7</v>
      </c>
      <c r="Q22" s="3">
        <v>7</v>
      </c>
      <c r="R22" s="3"/>
      <c r="S22" s="3">
        <v>24895</v>
      </c>
      <c r="T22" s="3">
        <v>516</v>
      </c>
      <c r="U22" s="3">
        <v>67</v>
      </c>
      <c r="V22" s="3">
        <v>516</v>
      </c>
      <c r="W22" s="3">
        <v>67</v>
      </c>
      <c r="X22" s="3">
        <v>2</v>
      </c>
      <c r="Y22" s="3">
        <v>1</v>
      </c>
      <c r="Z22" s="3">
        <v>35</v>
      </c>
      <c r="AA22" s="3">
        <v>16</v>
      </c>
      <c r="AB22" s="3">
        <v>35</v>
      </c>
      <c r="AC22" s="3">
        <v>16</v>
      </c>
      <c r="AD22" s="3">
        <v>6</v>
      </c>
      <c r="AE22" s="3">
        <v>2</v>
      </c>
      <c r="AF22" s="3"/>
      <c r="AG22" s="3"/>
      <c r="AH22" s="3"/>
    </row>
    <row r="23" spans="1:35" x14ac:dyDescent="0.3">
      <c r="A23" s="5" t="s">
        <v>215</v>
      </c>
      <c r="B23" s="3">
        <v>1</v>
      </c>
      <c r="C23" s="3">
        <v>1</v>
      </c>
      <c r="D23" s="3">
        <v>7</v>
      </c>
      <c r="E23" s="3">
        <v>13</v>
      </c>
      <c r="F23" s="3">
        <v>1</v>
      </c>
      <c r="G23" s="3">
        <v>7</v>
      </c>
      <c r="H23" s="3">
        <v>13</v>
      </c>
      <c r="I23" s="3"/>
      <c r="J23" s="3"/>
      <c r="K23" s="3"/>
      <c r="L23" s="89">
        <v>43537</v>
      </c>
      <c r="M23" s="3"/>
      <c r="N23" s="3"/>
      <c r="O23" s="3"/>
      <c r="P23" s="3">
        <v>2</v>
      </c>
      <c r="Q23" s="3">
        <v>2</v>
      </c>
      <c r="R23" s="3"/>
      <c r="S23" s="3">
        <v>42</v>
      </c>
      <c r="T23" s="3">
        <v>146</v>
      </c>
      <c r="U23" s="3">
        <v>89</v>
      </c>
      <c r="V23" s="3">
        <v>146</v>
      </c>
      <c r="W23" s="3">
        <v>89</v>
      </c>
      <c r="X23" s="3"/>
      <c r="Y23" s="3"/>
      <c r="Z23" s="3">
        <v>13</v>
      </c>
      <c r="AA23" s="3">
        <v>6</v>
      </c>
      <c r="AB23" s="3">
        <v>13</v>
      </c>
      <c r="AC23" s="3">
        <v>6</v>
      </c>
      <c r="AD23" s="3">
        <v>3</v>
      </c>
      <c r="AE23" s="3">
        <v>1</v>
      </c>
      <c r="AF23" s="3"/>
      <c r="AG23" s="3"/>
      <c r="AH23" s="3"/>
    </row>
    <row r="24" spans="1:35" ht="27.6" x14ac:dyDescent="0.3">
      <c r="A24" s="5" t="s">
        <v>131</v>
      </c>
      <c r="B24" s="3">
        <v>1</v>
      </c>
      <c r="C24" s="3">
        <v>1</v>
      </c>
      <c r="D24" s="3">
        <v>55</v>
      </c>
      <c r="E24" s="3">
        <v>55</v>
      </c>
      <c r="F24" s="3">
        <v>1</v>
      </c>
      <c r="G24" s="3">
        <v>20</v>
      </c>
      <c r="H24" s="3">
        <v>20</v>
      </c>
      <c r="I24" s="3">
        <v>7</v>
      </c>
      <c r="J24" s="3">
        <v>13</v>
      </c>
      <c r="K24" s="3"/>
      <c r="L24" s="3">
        <v>9.2018000000000004</v>
      </c>
      <c r="M24" s="3">
        <v>1</v>
      </c>
      <c r="N24" s="3">
        <v>1</v>
      </c>
      <c r="O24" s="3">
        <v>1</v>
      </c>
      <c r="P24" s="3">
        <v>3</v>
      </c>
      <c r="Q24" s="3">
        <v>3</v>
      </c>
      <c r="R24" s="3"/>
      <c r="S24" s="3">
        <v>55774</v>
      </c>
      <c r="T24" s="3">
        <v>419</v>
      </c>
      <c r="U24" s="3">
        <v>350</v>
      </c>
      <c r="V24" s="3">
        <v>409</v>
      </c>
      <c r="W24" s="3">
        <v>310</v>
      </c>
      <c r="X24" s="3"/>
      <c r="Y24" s="3"/>
      <c r="Z24" s="3">
        <v>55</v>
      </c>
      <c r="AA24" s="3">
        <v>13</v>
      </c>
      <c r="AB24" s="3">
        <v>55</v>
      </c>
      <c r="AC24" s="3">
        <v>12</v>
      </c>
      <c r="AD24" s="3">
        <v>53</v>
      </c>
      <c r="AE24" s="3">
        <v>12</v>
      </c>
      <c r="AF24" s="3"/>
      <c r="AG24" s="3"/>
      <c r="AH24" s="3"/>
    </row>
    <row r="25" spans="1:35" x14ac:dyDescent="0.3">
      <c r="A25" s="92" t="s">
        <v>132</v>
      </c>
      <c r="B25" s="3">
        <v>1</v>
      </c>
      <c r="C25" s="3">
        <v>1</v>
      </c>
      <c r="D25" s="3"/>
      <c r="E25" s="3"/>
      <c r="F25" s="3">
        <v>1</v>
      </c>
      <c r="G25" s="3">
        <v>1</v>
      </c>
      <c r="H25" s="3"/>
      <c r="I25" s="3"/>
      <c r="J25" s="3"/>
      <c r="K25" s="3"/>
      <c r="L25" s="3">
        <v>9.2018000000000004</v>
      </c>
      <c r="M25" s="3"/>
      <c r="N25" s="3"/>
      <c r="O25" s="3"/>
      <c r="P25" s="3">
        <v>2</v>
      </c>
      <c r="Q25" s="3">
        <v>2</v>
      </c>
      <c r="R25" s="3"/>
      <c r="S25" s="3"/>
      <c r="T25" s="3">
        <v>42</v>
      </c>
      <c r="U25" s="3">
        <v>20</v>
      </c>
      <c r="V25" s="3">
        <v>16</v>
      </c>
      <c r="W25" s="3">
        <v>14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5" ht="46.8" x14ac:dyDescent="0.3">
      <c r="A26" s="15" t="s">
        <v>18</v>
      </c>
      <c r="B26" s="16">
        <f t="shared" ref="B26:K26" si="30">SUM(B27:B31)</f>
        <v>5</v>
      </c>
      <c r="C26" s="16">
        <f t="shared" si="30"/>
        <v>5</v>
      </c>
      <c r="D26" s="16">
        <f t="shared" si="30"/>
        <v>82</v>
      </c>
      <c r="E26" s="16">
        <f t="shared" si="30"/>
        <v>84</v>
      </c>
      <c r="F26" s="14">
        <f t="shared" si="30"/>
        <v>5</v>
      </c>
      <c r="G26" s="14">
        <f t="shared" si="30"/>
        <v>82</v>
      </c>
      <c r="H26" s="14">
        <f t="shared" si="30"/>
        <v>84</v>
      </c>
      <c r="I26" s="14"/>
      <c r="J26" s="14">
        <f t="shared" si="30"/>
        <v>5</v>
      </c>
      <c r="K26" s="14">
        <f t="shared" si="30"/>
        <v>0</v>
      </c>
      <c r="L26" s="14"/>
      <c r="M26" s="13">
        <f t="shared" ref="M26:AH26" si="31">SUM(M27:M31)</f>
        <v>0</v>
      </c>
      <c r="N26" s="13">
        <f t="shared" si="31"/>
        <v>0</v>
      </c>
      <c r="O26" s="13">
        <f t="shared" si="31"/>
        <v>0</v>
      </c>
      <c r="P26" s="13">
        <f t="shared" si="31"/>
        <v>6</v>
      </c>
      <c r="Q26" s="13">
        <f t="shared" si="31"/>
        <v>3</v>
      </c>
      <c r="R26" s="13">
        <f t="shared" si="31"/>
        <v>0</v>
      </c>
      <c r="S26" s="12">
        <f t="shared" si="31"/>
        <v>8060.8</v>
      </c>
      <c r="T26" s="12">
        <f t="shared" si="31"/>
        <v>639.6</v>
      </c>
      <c r="U26" s="12">
        <f t="shared" si="31"/>
        <v>85</v>
      </c>
      <c r="V26" s="12">
        <f t="shared" si="31"/>
        <v>33</v>
      </c>
      <c r="W26" s="12">
        <f t="shared" si="31"/>
        <v>30</v>
      </c>
      <c r="X26" s="23">
        <f t="shared" si="31"/>
        <v>1</v>
      </c>
      <c r="Y26" s="23">
        <f t="shared" si="31"/>
        <v>0</v>
      </c>
      <c r="Z26" s="23">
        <f t="shared" si="31"/>
        <v>47</v>
      </c>
      <c r="AA26" s="23">
        <f t="shared" si="31"/>
        <v>13</v>
      </c>
      <c r="AB26" s="23">
        <f t="shared" si="31"/>
        <v>34</v>
      </c>
      <c r="AC26" s="23">
        <f t="shared" si="31"/>
        <v>11</v>
      </c>
      <c r="AD26" s="23">
        <f t="shared" si="31"/>
        <v>3</v>
      </c>
      <c r="AE26" s="23">
        <f t="shared" si="31"/>
        <v>1</v>
      </c>
      <c r="AF26" s="23">
        <f t="shared" si="31"/>
        <v>0</v>
      </c>
      <c r="AG26" s="23">
        <f t="shared" si="31"/>
        <v>0</v>
      </c>
      <c r="AH26" s="23">
        <f t="shared" si="31"/>
        <v>0</v>
      </c>
    </row>
    <row r="27" spans="1:35" x14ac:dyDescent="0.3">
      <c r="A27" s="92" t="s">
        <v>133</v>
      </c>
      <c r="B27" s="3">
        <v>1</v>
      </c>
      <c r="C27" s="3">
        <v>1</v>
      </c>
      <c r="D27" s="3">
        <v>29</v>
      </c>
      <c r="E27" s="3">
        <v>32</v>
      </c>
      <c r="F27" s="3">
        <v>1</v>
      </c>
      <c r="G27" s="3">
        <v>29</v>
      </c>
      <c r="H27" s="3">
        <v>32</v>
      </c>
      <c r="I27" s="3"/>
      <c r="J27" s="3"/>
      <c r="K27" s="3"/>
      <c r="L27" s="3">
        <v>8.2018000000000004</v>
      </c>
      <c r="M27" s="3"/>
      <c r="N27" s="3"/>
      <c r="O27" s="3"/>
      <c r="P27" s="3">
        <v>1</v>
      </c>
      <c r="Q27" s="3">
        <v>0</v>
      </c>
      <c r="R27" s="3">
        <v>0</v>
      </c>
      <c r="S27" s="3">
        <v>810</v>
      </c>
      <c r="T27" s="3">
        <v>22</v>
      </c>
      <c r="U27" s="3">
        <v>5</v>
      </c>
      <c r="V27" s="3">
        <v>5</v>
      </c>
      <c r="W27" s="3">
        <v>5</v>
      </c>
      <c r="X27" s="3"/>
      <c r="Y27" s="3"/>
      <c r="Z27" s="3">
        <v>4</v>
      </c>
      <c r="AA27" s="3"/>
      <c r="AB27" s="3"/>
      <c r="AC27" s="3">
        <v>0</v>
      </c>
      <c r="AD27" s="3"/>
      <c r="AE27" s="3"/>
      <c r="AF27" s="3"/>
      <c r="AG27" s="3"/>
      <c r="AH27" s="3"/>
    </row>
    <row r="28" spans="1:35" x14ac:dyDescent="0.3">
      <c r="A28" s="92" t="s">
        <v>134</v>
      </c>
      <c r="B28" s="3">
        <v>1</v>
      </c>
      <c r="C28" s="3">
        <v>1</v>
      </c>
      <c r="D28" s="3">
        <v>7</v>
      </c>
      <c r="E28" s="3">
        <v>9</v>
      </c>
      <c r="F28" s="3">
        <v>1</v>
      </c>
      <c r="G28" s="3">
        <v>7</v>
      </c>
      <c r="H28" s="3">
        <v>9</v>
      </c>
      <c r="I28" s="3"/>
      <c r="J28" s="3"/>
      <c r="K28" s="3"/>
      <c r="L28" s="3">
        <v>10.2018</v>
      </c>
      <c r="M28" s="3"/>
      <c r="N28" s="3"/>
      <c r="O28" s="3"/>
      <c r="P28" s="3">
        <v>2</v>
      </c>
      <c r="Q28" s="3">
        <v>2</v>
      </c>
      <c r="R28" s="3">
        <v>0</v>
      </c>
      <c r="S28" s="3">
        <v>598</v>
      </c>
      <c r="T28" s="3">
        <v>5</v>
      </c>
      <c r="U28" s="3">
        <v>5</v>
      </c>
      <c r="V28" s="3">
        <v>5</v>
      </c>
      <c r="W28" s="3">
        <v>5</v>
      </c>
      <c r="X28" s="3"/>
      <c r="Y28" s="3"/>
      <c r="Z28" s="3">
        <v>9</v>
      </c>
      <c r="AA28" s="3">
        <v>2</v>
      </c>
      <c r="AB28" s="3"/>
      <c r="AC28" s="3"/>
      <c r="AD28" s="3"/>
      <c r="AE28" s="3"/>
      <c r="AF28" s="3"/>
      <c r="AG28" s="3"/>
      <c r="AH28" s="3"/>
    </row>
    <row r="29" spans="1:35" x14ac:dyDescent="0.3">
      <c r="A29" s="92" t="s">
        <v>135</v>
      </c>
      <c r="B29" s="3">
        <v>1</v>
      </c>
      <c r="C29" s="3">
        <v>1</v>
      </c>
      <c r="D29" s="3">
        <v>7</v>
      </c>
      <c r="E29" s="3">
        <v>7</v>
      </c>
      <c r="F29" s="3">
        <v>1</v>
      </c>
      <c r="G29" s="3">
        <v>7</v>
      </c>
      <c r="H29" s="3">
        <v>7</v>
      </c>
      <c r="I29" s="3"/>
      <c r="J29" s="3"/>
      <c r="K29" s="3"/>
      <c r="L29" s="3">
        <v>12.2018</v>
      </c>
      <c r="M29" s="3"/>
      <c r="N29" s="3"/>
      <c r="O29" s="3"/>
      <c r="P29" s="3">
        <v>1</v>
      </c>
      <c r="Q29" s="3">
        <v>1</v>
      </c>
      <c r="R29" s="3"/>
      <c r="S29" s="3">
        <v>401.5</v>
      </c>
      <c r="T29" s="3">
        <v>429.6</v>
      </c>
      <c r="U29" s="3">
        <v>5</v>
      </c>
      <c r="V29" s="3">
        <v>0</v>
      </c>
      <c r="W29" s="3"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5" x14ac:dyDescent="0.3">
      <c r="A30" s="92" t="s">
        <v>190</v>
      </c>
      <c r="B30" s="3">
        <v>1</v>
      </c>
      <c r="C30" s="3">
        <v>1</v>
      </c>
      <c r="D30" s="3">
        <v>19</v>
      </c>
      <c r="E30" s="3">
        <v>16</v>
      </c>
      <c r="F30" s="3">
        <v>1</v>
      </c>
      <c r="G30" s="3">
        <v>19</v>
      </c>
      <c r="H30" s="3">
        <v>16</v>
      </c>
      <c r="I30" s="3">
        <v>1</v>
      </c>
      <c r="J30" s="3">
        <v>1</v>
      </c>
      <c r="K30" s="3"/>
      <c r="L30" s="3">
        <v>10.201599999999999</v>
      </c>
      <c r="M30" s="3"/>
      <c r="N30" s="3"/>
      <c r="O30" s="3"/>
      <c r="P30" s="3">
        <v>1</v>
      </c>
      <c r="Q30" s="3">
        <v>0</v>
      </c>
      <c r="R30" s="3"/>
      <c r="S30" s="3"/>
      <c r="T30" s="3">
        <v>180</v>
      </c>
      <c r="U30" s="3">
        <v>70</v>
      </c>
      <c r="V30" s="3">
        <v>20</v>
      </c>
      <c r="W30" s="3">
        <v>20</v>
      </c>
      <c r="X30" s="3">
        <v>1</v>
      </c>
      <c r="Y30" s="3">
        <v>0</v>
      </c>
      <c r="Z30" s="3">
        <v>15</v>
      </c>
      <c r="AA30" s="3">
        <v>7</v>
      </c>
      <c r="AB30" s="3">
        <v>15</v>
      </c>
      <c r="AC30" s="3">
        <v>7</v>
      </c>
      <c r="AD30" s="3">
        <v>3</v>
      </c>
      <c r="AE30" s="3">
        <v>1</v>
      </c>
      <c r="AF30" s="3"/>
      <c r="AG30" s="3"/>
      <c r="AH30" s="3"/>
    </row>
    <row r="31" spans="1:35" x14ac:dyDescent="0.3">
      <c r="A31" s="92" t="s">
        <v>136</v>
      </c>
      <c r="B31" s="3">
        <v>1</v>
      </c>
      <c r="C31" s="3">
        <v>1</v>
      </c>
      <c r="D31" s="3">
        <v>20</v>
      </c>
      <c r="E31" s="3">
        <v>20</v>
      </c>
      <c r="F31" s="3">
        <v>1</v>
      </c>
      <c r="G31" s="3">
        <v>20</v>
      </c>
      <c r="H31" s="3">
        <v>20</v>
      </c>
      <c r="I31" s="3"/>
      <c r="J31" s="3">
        <v>4</v>
      </c>
      <c r="K31" s="3"/>
      <c r="L31" s="3">
        <v>8.2019000000000002</v>
      </c>
      <c r="M31" s="3"/>
      <c r="N31" s="3"/>
      <c r="O31" s="3"/>
      <c r="P31" s="3">
        <v>1</v>
      </c>
      <c r="Q31" s="3">
        <v>0</v>
      </c>
      <c r="R31" s="3"/>
      <c r="S31" s="3">
        <v>6251.3</v>
      </c>
      <c r="T31" s="3">
        <v>3</v>
      </c>
      <c r="U31" s="3">
        <v>0</v>
      </c>
      <c r="V31" s="3">
        <v>3</v>
      </c>
      <c r="W31" s="3">
        <v>0</v>
      </c>
      <c r="X31" s="3"/>
      <c r="Y31" s="3"/>
      <c r="Z31" s="3">
        <v>19</v>
      </c>
      <c r="AA31" s="3">
        <v>4</v>
      </c>
      <c r="AB31" s="3">
        <v>19</v>
      </c>
      <c r="AC31" s="3">
        <v>4</v>
      </c>
      <c r="AD31" s="3"/>
      <c r="AE31" s="3"/>
      <c r="AF31" s="3"/>
      <c r="AG31" s="3"/>
      <c r="AH31" s="3"/>
    </row>
    <row r="32" spans="1:35" ht="15.6" x14ac:dyDescent="0.3">
      <c r="A32" s="15" t="s">
        <v>19</v>
      </c>
      <c r="B32" s="16">
        <f t="shared" ref="B32:K32" si="32">SUM(B33:B33)</f>
        <v>0</v>
      </c>
      <c r="C32" s="16">
        <f t="shared" si="32"/>
        <v>0</v>
      </c>
      <c r="D32" s="16">
        <f t="shared" si="32"/>
        <v>0</v>
      </c>
      <c r="E32" s="16">
        <f t="shared" si="32"/>
        <v>0</v>
      </c>
      <c r="F32" s="14">
        <f t="shared" si="32"/>
        <v>0</v>
      </c>
      <c r="G32" s="14">
        <f t="shared" si="32"/>
        <v>0</v>
      </c>
      <c r="H32" s="14">
        <f t="shared" si="32"/>
        <v>0</v>
      </c>
      <c r="I32" s="14">
        <f t="shared" si="32"/>
        <v>0</v>
      </c>
      <c r="J32" s="14">
        <f t="shared" si="32"/>
        <v>0</v>
      </c>
      <c r="K32" s="14">
        <f t="shared" si="32"/>
        <v>0</v>
      </c>
      <c r="L32" s="14"/>
      <c r="M32" s="13">
        <f t="shared" ref="M32:AH32" si="33">SUM(M33:M33)</f>
        <v>0</v>
      </c>
      <c r="N32" s="13">
        <f t="shared" si="33"/>
        <v>0</v>
      </c>
      <c r="O32" s="13">
        <f t="shared" si="33"/>
        <v>0</v>
      </c>
      <c r="P32" s="13">
        <f t="shared" si="33"/>
        <v>0</v>
      </c>
      <c r="Q32" s="13">
        <f t="shared" si="33"/>
        <v>0</v>
      </c>
      <c r="R32" s="13">
        <f t="shared" si="33"/>
        <v>0</v>
      </c>
      <c r="S32" s="12">
        <f t="shared" si="33"/>
        <v>0</v>
      </c>
      <c r="T32" s="12">
        <f t="shared" si="33"/>
        <v>0</v>
      </c>
      <c r="U32" s="12">
        <f t="shared" si="33"/>
        <v>0</v>
      </c>
      <c r="V32" s="12">
        <f t="shared" si="33"/>
        <v>0</v>
      </c>
      <c r="W32" s="12">
        <f t="shared" si="33"/>
        <v>0</v>
      </c>
      <c r="X32" s="23">
        <f t="shared" si="33"/>
        <v>0</v>
      </c>
      <c r="Y32" s="23">
        <f t="shared" si="33"/>
        <v>0</v>
      </c>
      <c r="Z32" s="23">
        <f t="shared" si="33"/>
        <v>0</v>
      </c>
      <c r="AA32" s="23">
        <f t="shared" si="33"/>
        <v>0</v>
      </c>
      <c r="AB32" s="23">
        <f t="shared" si="33"/>
        <v>0</v>
      </c>
      <c r="AC32" s="23">
        <f t="shared" si="33"/>
        <v>0</v>
      </c>
      <c r="AD32" s="23">
        <f t="shared" si="33"/>
        <v>0</v>
      </c>
      <c r="AE32" s="23">
        <f t="shared" si="33"/>
        <v>0</v>
      </c>
      <c r="AF32" s="23">
        <f t="shared" si="33"/>
        <v>0</v>
      </c>
      <c r="AG32" s="23">
        <f t="shared" si="33"/>
        <v>0</v>
      </c>
      <c r="AH32" s="23">
        <f t="shared" si="33"/>
        <v>0</v>
      </c>
    </row>
    <row r="33" spans="1:34" ht="16.2" x14ac:dyDescent="0.3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46.8" x14ac:dyDescent="0.3">
      <c r="A34" s="15" t="s">
        <v>20</v>
      </c>
      <c r="B34" s="16">
        <f>SUM(B35:B54)</f>
        <v>20</v>
      </c>
      <c r="C34" s="16">
        <f t="shared" ref="C34:T34" si="34">SUM(C35:C54)</f>
        <v>20</v>
      </c>
      <c r="D34" s="16">
        <f t="shared" si="34"/>
        <v>89</v>
      </c>
      <c r="E34" s="16">
        <f t="shared" si="34"/>
        <v>119</v>
      </c>
      <c r="F34" s="14">
        <f t="shared" si="34"/>
        <v>9</v>
      </c>
      <c r="G34" s="14">
        <f t="shared" si="34"/>
        <v>57</v>
      </c>
      <c r="H34" s="14">
        <f t="shared" si="34"/>
        <v>69</v>
      </c>
      <c r="I34" s="14">
        <f t="shared" si="34"/>
        <v>0</v>
      </c>
      <c r="J34" s="14">
        <f t="shared" si="34"/>
        <v>3</v>
      </c>
      <c r="K34" s="14">
        <f t="shared" ref="K34" si="35">SUM(K35:K54)</f>
        <v>0</v>
      </c>
      <c r="L34" s="14"/>
      <c r="M34" s="13">
        <f t="shared" si="34"/>
        <v>0</v>
      </c>
      <c r="N34" s="13">
        <f t="shared" si="34"/>
        <v>0</v>
      </c>
      <c r="O34" s="13">
        <f t="shared" si="34"/>
        <v>0</v>
      </c>
      <c r="P34" s="13">
        <f t="shared" si="34"/>
        <v>21</v>
      </c>
      <c r="Q34" s="13">
        <f t="shared" si="34"/>
        <v>21</v>
      </c>
      <c r="R34" s="13">
        <f t="shared" si="34"/>
        <v>0</v>
      </c>
      <c r="S34" s="12">
        <f t="shared" si="34"/>
        <v>3536.5569999999998</v>
      </c>
      <c r="T34" s="12">
        <f t="shared" si="34"/>
        <v>1550.8</v>
      </c>
      <c r="U34" s="12">
        <f t="shared" ref="U34" si="36">SUM(U35:U54)</f>
        <v>104.1</v>
      </c>
      <c r="V34" s="12">
        <f t="shared" ref="V34" si="37">SUM(V35:V54)</f>
        <v>577.29999999999995</v>
      </c>
      <c r="W34" s="12">
        <f t="shared" ref="W34" si="38">SUM(W35:W54)</f>
        <v>42.1</v>
      </c>
      <c r="X34" s="23">
        <f t="shared" ref="X34" si="39">SUM(X35:X54)</f>
        <v>7</v>
      </c>
      <c r="Y34" s="23">
        <f t="shared" ref="Y34" si="40">SUM(Y35:Y54)</f>
        <v>7</v>
      </c>
      <c r="Z34" s="23">
        <f t="shared" ref="Z34" si="41">SUM(Z35:Z54)</f>
        <v>69</v>
      </c>
      <c r="AA34" s="23">
        <f t="shared" ref="AA34:AC34" si="42">SUM(AA35:AA54)</f>
        <v>65</v>
      </c>
      <c r="AB34" s="23">
        <f t="shared" si="42"/>
        <v>69</v>
      </c>
      <c r="AC34" s="23">
        <f t="shared" si="42"/>
        <v>65</v>
      </c>
      <c r="AD34" s="23">
        <f t="shared" ref="AD34" si="43">SUM(AD35:AD54)</f>
        <v>30</v>
      </c>
      <c r="AE34" s="23">
        <f t="shared" ref="AE34" si="44">SUM(AE35:AE54)</f>
        <v>26</v>
      </c>
      <c r="AF34" s="23">
        <f t="shared" ref="AF34" si="45">SUM(AF35:AF54)</f>
        <v>0</v>
      </c>
      <c r="AG34" s="23">
        <f t="shared" ref="AG34" si="46">SUM(AG35:AG54)</f>
        <v>0</v>
      </c>
      <c r="AH34" s="23">
        <f t="shared" ref="AH34" si="47">SUM(AH35:AH54)</f>
        <v>0</v>
      </c>
    </row>
    <row r="35" spans="1:34" ht="15.6" x14ac:dyDescent="0.3">
      <c r="A35" s="49" t="s">
        <v>137</v>
      </c>
      <c r="B35" s="3">
        <v>1</v>
      </c>
      <c r="C35" s="3">
        <v>1</v>
      </c>
      <c r="D35" s="99">
        <v>29</v>
      </c>
      <c r="E35" s="3">
        <v>43</v>
      </c>
      <c r="F35" s="3">
        <v>1</v>
      </c>
      <c r="G35" s="3">
        <v>29</v>
      </c>
      <c r="H35" s="3">
        <v>43</v>
      </c>
      <c r="I35" s="3">
        <v>0</v>
      </c>
      <c r="J35" s="3"/>
      <c r="K35" s="3"/>
      <c r="L35" s="3">
        <v>11.2019</v>
      </c>
      <c r="M35" s="3"/>
      <c r="N35" s="3"/>
      <c r="O35" s="3"/>
      <c r="P35" s="3">
        <v>3</v>
      </c>
      <c r="Q35" s="3">
        <v>3</v>
      </c>
      <c r="R35" s="3"/>
      <c r="S35" s="3"/>
      <c r="T35" s="3">
        <v>1350</v>
      </c>
      <c r="U35" s="3">
        <v>50</v>
      </c>
      <c r="V35" s="3">
        <v>409</v>
      </c>
      <c r="W35" s="3">
        <v>10</v>
      </c>
      <c r="X35" s="3">
        <v>3</v>
      </c>
      <c r="Y35" s="3">
        <v>3</v>
      </c>
      <c r="Z35" s="3">
        <v>27</v>
      </c>
      <c r="AA35" s="3">
        <v>27</v>
      </c>
      <c r="AB35" s="3">
        <v>27</v>
      </c>
      <c r="AC35" s="3">
        <v>27</v>
      </c>
      <c r="AD35" s="3">
        <v>3</v>
      </c>
      <c r="AE35" s="3">
        <v>3</v>
      </c>
      <c r="AF35" s="3"/>
      <c r="AG35" s="3"/>
      <c r="AH35" s="3"/>
    </row>
    <row r="36" spans="1:34" ht="15.6" x14ac:dyDescent="0.3">
      <c r="A36" s="49" t="s">
        <v>193</v>
      </c>
      <c r="B36" s="3">
        <v>1</v>
      </c>
      <c r="C36" s="3">
        <v>1</v>
      </c>
      <c r="D36" s="99">
        <v>4</v>
      </c>
      <c r="E36" s="3">
        <v>8</v>
      </c>
      <c r="F36" s="3">
        <v>1</v>
      </c>
      <c r="G36" s="3">
        <v>3</v>
      </c>
      <c r="H36" s="3">
        <v>3</v>
      </c>
      <c r="I36" s="3"/>
      <c r="J36" s="3"/>
      <c r="K36" s="3"/>
      <c r="L36" s="3">
        <v>7.2019000000000002</v>
      </c>
      <c r="M36" s="3"/>
      <c r="N36" s="3"/>
      <c r="O36" s="3"/>
      <c r="P36" s="3">
        <v>1</v>
      </c>
      <c r="Q36" s="3">
        <v>1</v>
      </c>
      <c r="R36" s="3"/>
      <c r="S36" s="3"/>
      <c r="T36" s="3">
        <v>4</v>
      </c>
      <c r="U36" s="3">
        <v>1</v>
      </c>
      <c r="V36" s="3">
        <v>4</v>
      </c>
      <c r="W36" s="3">
        <v>1</v>
      </c>
      <c r="X36" s="3">
        <v>3</v>
      </c>
      <c r="Y36" s="3">
        <v>3</v>
      </c>
      <c r="Z36" s="3">
        <v>8</v>
      </c>
      <c r="AA36" s="3">
        <v>8</v>
      </c>
      <c r="AB36" s="3">
        <v>8</v>
      </c>
      <c r="AC36" s="3">
        <v>8</v>
      </c>
      <c r="AD36" s="3">
        <v>8</v>
      </c>
      <c r="AE36" s="3">
        <v>8</v>
      </c>
      <c r="AF36" s="3"/>
      <c r="AG36" s="3"/>
      <c r="AH36" s="3"/>
    </row>
    <row r="37" spans="1:34" ht="15.6" x14ac:dyDescent="0.3">
      <c r="A37" s="93" t="s">
        <v>194</v>
      </c>
      <c r="B37" s="3">
        <v>1</v>
      </c>
      <c r="C37" s="3">
        <v>1</v>
      </c>
      <c r="D37" s="99">
        <v>3</v>
      </c>
      <c r="E37" s="3">
        <v>4</v>
      </c>
      <c r="F37" s="3">
        <v>1</v>
      </c>
      <c r="G37" s="3">
        <v>3</v>
      </c>
      <c r="H37" s="3">
        <v>3</v>
      </c>
      <c r="I37" s="3"/>
      <c r="J37" s="3"/>
      <c r="K37" s="3"/>
      <c r="L37" s="3">
        <v>12.2018</v>
      </c>
      <c r="M37" s="3"/>
      <c r="N37" s="3"/>
      <c r="O37" s="3"/>
      <c r="P37" s="3">
        <v>1</v>
      </c>
      <c r="Q37" s="3">
        <v>1</v>
      </c>
      <c r="R37" s="3"/>
      <c r="S37" s="3"/>
      <c r="T37" s="3">
        <v>4</v>
      </c>
      <c r="U37" s="3">
        <v>2</v>
      </c>
      <c r="V37" s="3">
        <v>4</v>
      </c>
      <c r="W37" s="3">
        <v>2</v>
      </c>
      <c r="X37" s="3"/>
      <c r="Y37" s="3"/>
      <c r="Z37" s="3">
        <v>4</v>
      </c>
      <c r="AA37" s="3">
        <v>4</v>
      </c>
      <c r="AB37" s="3">
        <v>4</v>
      </c>
      <c r="AC37" s="3">
        <v>4</v>
      </c>
      <c r="AD37" s="3">
        <v>4</v>
      </c>
      <c r="AE37" s="3">
        <v>4</v>
      </c>
      <c r="AF37" s="3"/>
      <c r="AG37" s="3"/>
      <c r="AH37" s="3"/>
    </row>
    <row r="38" spans="1:34" ht="15.6" x14ac:dyDescent="0.3">
      <c r="A38" s="49" t="s">
        <v>195</v>
      </c>
      <c r="B38" s="3">
        <v>1</v>
      </c>
      <c r="C38" s="3">
        <v>1</v>
      </c>
      <c r="D38" s="99">
        <v>2</v>
      </c>
      <c r="E38" s="3">
        <v>4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>
        <v>1</v>
      </c>
      <c r="Q38" s="3">
        <v>1</v>
      </c>
      <c r="R38" s="3"/>
      <c r="S38" s="3"/>
      <c r="T38" s="3">
        <v>1</v>
      </c>
      <c r="U38" s="3">
        <v>1</v>
      </c>
      <c r="V38" s="3">
        <v>1</v>
      </c>
      <c r="W38" s="3">
        <v>1</v>
      </c>
      <c r="X38" s="3"/>
      <c r="Y38" s="3"/>
      <c r="Z38" s="3">
        <v>4</v>
      </c>
      <c r="AA38" s="3">
        <v>4</v>
      </c>
      <c r="AB38" s="3">
        <v>4</v>
      </c>
      <c r="AC38" s="3">
        <v>4</v>
      </c>
      <c r="AD38" s="3">
        <v>4</v>
      </c>
      <c r="AE38" s="3">
        <v>4</v>
      </c>
      <c r="AF38" s="3"/>
      <c r="AG38" s="3"/>
      <c r="AH38" s="3"/>
    </row>
    <row r="39" spans="1:34" ht="15.6" x14ac:dyDescent="0.3">
      <c r="A39" s="49" t="s">
        <v>138</v>
      </c>
      <c r="B39" s="3">
        <v>1</v>
      </c>
      <c r="C39" s="3">
        <v>1</v>
      </c>
      <c r="D39" s="99">
        <v>2</v>
      </c>
      <c r="E39" s="3">
        <v>3</v>
      </c>
      <c r="F39" s="3">
        <v>1</v>
      </c>
      <c r="G39" s="3">
        <v>3</v>
      </c>
      <c r="H39" s="3">
        <v>3</v>
      </c>
      <c r="I39" s="3"/>
      <c r="J39" s="3"/>
      <c r="K39" s="3"/>
      <c r="L39" s="3">
        <v>7.2018000000000004</v>
      </c>
      <c r="M39" s="3"/>
      <c r="N39" s="3"/>
      <c r="O39" s="3"/>
      <c r="P39" s="3">
        <v>1</v>
      </c>
      <c r="Q39" s="3">
        <v>1</v>
      </c>
      <c r="R39" s="3"/>
      <c r="S39" s="3"/>
      <c r="T39" s="3">
        <v>1.8</v>
      </c>
      <c r="U39" s="3">
        <v>0.6</v>
      </c>
      <c r="V39" s="3">
        <v>1.8</v>
      </c>
      <c r="W39" s="3">
        <v>0.6</v>
      </c>
      <c r="X39" s="3"/>
      <c r="Y39" s="3"/>
      <c r="Z39" s="3">
        <v>2</v>
      </c>
      <c r="AA39" s="3">
        <v>2</v>
      </c>
      <c r="AB39" s="3">
        <v>1</v>
      </c>
      <c r="AC39" s="3">
        <v>1</v>
      </c>
      <c r="AD39" s="3">
        <v>1</v>
      </c>
      <c r="AE39" s="3">
        <v>1</v>
      </c>
      <c r="AF39" s="3"/>
      <c r="AG39" s="3"/>
      <c r="AH39" s="3"/>
    </row>
    <row r="40" spans="1:34" ht="15.6" x14ac:dyDescent="0.3">
      <c r="A40" s="43" t="s">
        <v>139</v>
      </c>
      <c r="B40" s="3">
        <v>1</v>
      </c>
      <c r="C40" s="3">
        <v>1</v>
      </c>
      <c r="D40" s="99">
        <v>2</v>
      </c>
      <c r="E40" s="3">
        <v>3</v>
      </c>
      <c r="F40" s="3">
        <v>1</v>
      </c>
      <c r="G40" s="3">
        <v>2</v>
      </c>
      <c r="H40" s="3">
        <v>2</v>
      </c>
      <c r="I40" s="3"/>
      <c r="J40" s="3"/>
      <c r="K40" s="3"/>
      <c r="L40" s="3">
        <v>12.2018</v>
      </c>
      <c r="M40" s="3"/>
      <c r="N40" s="3"/>
      <c r="O40" s="3"/>
      <c r="P40" s="3">
        <v>1</v>
      </c>
      <c r="Q40" s="3">
        <v>1</v>
      </c>
      <c r="R40" s="3"/>
      <c r="S40" s="3"/>
      <c r="T40" s="3">
        <v>1</v>
      </c>
      <c r="U40" s="3">
        <v>1</v>
      </c>
      <c r="V40" s="3">
        <v>1</v>
      </c>
      <c r="W40" s="3">
        <v>1</v>
      </c>
      <c r="X40" s="3"/>
      <c r="Y40" s="3"/>
      <c r="Z40" s="3">
        <v>3</v>
      </c>
      <c r="AA40" s="3">
        <v>3</v>
      </c>
      <c r="AB40" s="3">
        <v>3</v>
      </c>
      <c r="AC40" s="3">
        <v>3</v>
      </c>
      <c r="AD40" s="3"/>
      <c r="AE40" s="3"/>
      <c r="AF40" s="3"/>
      <c r="AG40" s="3"/>
      <c r="AH40" s="3"/>
    </row>
    <row r="41" spans="1:34" ht="15.6" x14ac:dyDescent="0.3">
      <c r="A41" s="43" t="s">
        <v>140</v>
      </c>
      <c r="B41" s="3">
        <v>1</v>
      </c>
      <c r="C41" s="3">
        <v>1</v>
      </c>
      <c r="D41" s="99">
        <v>2</v>
      </c>
      <c r="E41" s="3">
        <v>2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>
        <v>1</v>
      </c>
      <c r="Q41" s="3">
        <v>1</v>
      </c>
      <c r="R41" s="3"/>
      <c r="S41" s="3"/>
      <c r="T41" s="3">
        <v>1</v>
      </c>
      <c r="U41" s="3">
        <v>1</v>
      </c>
      <c r="V41" s="3">
        <v>1</v>
      </c>
      <c r="W41" s="3">
        <v>1</v>
      </c>
      <c r="X41" s="3"/>
      <c r="Y41" s="3"/>
      <c r="Z41" s="3">
        <v>2</v>
      </c>
      <c r="AA41" s="3">
        <v>2</v>
      </c>
      <c r="AB41" s="3">
        <v>2</v>
      </c>
      <c r="AC41" s="3">
        <v>2</v>
      </c>
      <c r="AD41" s="3"/>
      <c r="AE41" s="3"/>
      <c r="AF41" s="3"/>
      <c r="AG41" s="3"/>
      <c r="AH41" s="3"/>
    </row>
    <row r="42" spans="1:34" ht="15.6" x14ac:dyDescent="0.3">
      <c r="A42" s="43" t="s">
        <v>141</v>
      </c>
      <c r="B42" s="3">
        <v>1</v>
      </c>
      <c r="C42" s="3">
        <v>1</v>
      </c>
      <c r="D42" s="99">
        <v>1</v>
      </c>
      <c r="E42" s="3">
        <v>1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>
        <v>1</v>
      </c>
      <c r="Q42" s="3">
        <v>1</v>
      </c>
      <c r="R42" s="3"/>
      <c r="S42" s="3"/>
      <c r="T42" s="3">
        <v>0.5</v>
      </c>
      <c r="U42" s="3">
        <v>0.5</v>
      </c>
      <c r="V42" s="3">
        <v>0.5</v>
      </c>
      <c r="W42" s="3">
        <v>0.5</v>
      </c>
      <c r="X42" s="3"/>
      <c r="Y42" s="3"/>
      <c r="Z42" s="3">
        <v>1</v>
      </c>
      <c r="AA42" s="3">
        <v>1</v>
      </c>
      <c r="AB42" s="3">
        <v>1</v>
      </c>
      <c r="AC42" s="3">
        <v>1</v>
      </c>
      <c r="AD42" s="3"/>
      <c r="AE42" s="3"/>
      <c r="AF42" s="3"/>
      <c r="AG42" s="3"/>
      <c r="AH42" s="3"/>
    </row>
    <row r="43" spans="1:34" ht="15.6" x14ac:dyDescent="0.3">
      <c r="A43" s="43" t="s">
        <v>199</v>
      </c>
      <c r="B43" s="3">
        <v>1</v>
      </c>
      <c r="C43" s="3">
        <v>1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5.6" x14ac:dyDescent="0.3">
      <c r="A44" s="43" t="s">
        <v>197</v>
      </c>
      <c r="B44" s="3">
        <v>1</v>
      </c>
      <c r="C44" s="3">
        <v>1</v>
      </c>
      <c r="D44" s="3">
        <v>4</v>
      </c>
      <c r="E44" s="3">
        <v>5</v>
      </c>
      <c r="F44" s="3">
        <v>1</v>
      </c>
      <c r="G44" s="3">
        <v>4</v>
      </c>
      <c r="H44" s="3">
        <v>5</v>
      </c>
      <c r="I44" s="3"/>
      <c r="J44" s="3"/>
      <c r="K44" s="3"/>
      <c r="L44" s="3">
        <v>7.2018000000000004</v>
      </c>
      <c r="M44" s="3"/>
      <c r="N44" s="3"/>
      <c r="O44" s="3"/>
      <c r="P44" s="3">
        <v>1</v>
      </c>
      <c r="Q44" s="3">
        <v>1</v>
      </c>
      <c r="R44" s="3"/>
      <c r="S44" s="3">
        <v>1134</v>
      </c>
      <c r="T44" s="3">
        <v>123</v>
      </c>
      <c r="U44" s="3">
        <v>10</v>
      </c>
      <c r="V44" s="3">
        <v>123</v>
      </c>
      <c r="W44" s="3">
        <v>10</v>
      </c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5.6" x14ac:dyDescent="0.3">
      <c r="A45" s="43" t="s">
        <v>142</v>
      </c>
      <c r="B45" s="3">
        <v>1</v>
      </c>
      <c r="C45" s="3">
        <v>1</v>
      </c>
      <c r="D45" s="3">
        <v>2</v>
      </c>
      <c r="E45" s="3">
        <v>2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>
        <v>1</v>
      </c>
      <c r="Q45" s="3">
        <v>1</v>
      </c>
      <c r="R45" s="3"/>
      <c r="S45" s="3"/>
      <c r="T45" s="3">
        <v>1</v>
      </c>
      <c r="U45" s="3">
        <v>1</v>
      </c>
      <c r="V45" s="3">
        <v>1</v>
      </c>
      <c r="W45" s="3">
        <v>1</v>
      </c>
      <c r="X45" s="3"/>
      <c r="Y45" s="3"/>
      <c r="Z45" s="3">
        <v>2</v>
      </c>
      <c r="AA45" s="3">
        <v>2</v>
      </c>
      <c r="AB45" s="3">
        <v>2</v>
      </c>
      <c r="AC45" s="3">
        <v>2</v>
      </c>
      <c r="AD45" s="3"/>
      <c r="AE45" s="3"/>
      <c r="AF45" s="3"/>
      <c r="AG45" s="3"/>
      <c r="AH45" s="3"/>
    </row>
    <row r="46" spans="1:34" ht="15.6" x14ac:dyDescent="0.3">
      <c r="A46" s="43" t="s">
        <v>196</v>
      </c>
      <c r="B46" s="3">
        <v>1</v>
      </c>
      <c r="C46" s="3">
        <v>1</v>
      </c>
      <c r="D46" s="3">
        <v>1</v>
      </c>
      <c r="E46" s="3">
        <v>4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>
        <v>1</v>
      </c>
      <c r="Q46" s="3">
        <v>1</v>
      </c>
      <c r="R46" s="3"/>
      <c r="S46" s="3"/>
      <c r="T46" s="3">
        <v>2</v>
      </c>
      <c r="U46" s="3">
        <v>2</v>
      </c>
      <c r="V46" s="3">
        <v>2</v>
      </c>
      <c r="W46" s="3">
        <v>2</v>
      </c>
      <c r="X46" s="3"/>
      <c r="Y46" s="3"/>
      <c r="Z46" s="3">
        <v>4</v>
      </c>
      <c r="AA46" s="3">
        <v>4</v>
      </c>
      <c r="AB46" s="3">
        <v>4</v>
      </c>
      <c r="AC46" s="3">
        <v>4</v>
      </c>
      <c r="AD46" s="3"/>
      <c r="AE46" s="3"/>
      <c r="AF46" s="3"/>
      <c r="AG46" s="3"/>
      <c r="AH46" s="3"/>
    </row>
    <row r="47" spans="1:34" ht="15.6" x14ac:dyDescent="0.3">
      <c r="A47" s="43" t="s">
        <v>201</v>
      </c>
      <c r="B47" s="3">
        <v>1</v>
      </c>
      <c r="C47" s="3">
        <v>1</v>
      </c>
      <c r="D47" s="3">
        <v>3</v>
      </c>
      <c r="E47" s="3">
        <v>3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>
        <v>1</v>
      </c>
      <c r="Q47" s="3">
        <v>1</v>
      </c>
      <c r="R47" s="3"/>
      <c r="S47" s="3"/>
      <c r="T47" s="3">
        <v>1</v>
      </c>
      <c r="U47" s="3">
        <v>1</v>
      </c>
      <c r="V47" s="3">
        <v>1</v>
      </c>
      <c r="W47" s="3">
        <v>1</v>
      </c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5.6" x14ac:dyDescent="0.3">
      <c r="A48" s="43" t="s">
        <v>203</v>
      </c>
      <c r="B48" s="3">
        <v>1</v>
      </c>
      <c r="C48" s="3">
        <v>1</v>
      </c>
      <c r="D48" s="3">
        <v>3</v>
      </c>
      <c r="E48" s="3">
        <v>3</v>
      </c>
      <c r="F48" s="3">
        <v>1</v>
      </c>
      <c r="G48" s="3">
        <v>3</v>
      </c>
      <c r="H48" s="3">
        <v>3</v>
      </c>
      <c r="I48" s="3"/>
      <c r="J48" s="3"/>
      <c r="K48" s="3"/>
      <c r="L48" s="3">
        <v>12.2018</v>
      </c>
      <c r="M48" s="3"/>
      <c r="N48" s="3"/>
      <c r="O48" s="3"/>
      <c r="P48" s="3">
        <v>1</v>
      </c>
      <c r="Q48" s="3">
        <v>1</v>
      </c>
      <c r="R48" s="3"/>
      <c r="S48" s="3">
        <v>142.55699999999999</v>
      </c>
      <c r="T48" s="3">
        <v>42.5</v>
      </c>
      <c r="U48" s="3">
        <v>22</v>
      </c>
      <c r="V48" s="3">
        <v>10.5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/>
      <c r="AG48" s="3"/>
      <c r="AH48" s="3"/>
    </row>
    <row r="49" spans="1:34" ht="15.6" x14ac:dyDescent="0.3">
      <c r="A49" s="43" t="s">
        <v>143</v>
      </c>
      <c r="B49" s="3">
        <v>1</v>
      </c>
      <c r="C49" s="3">
        <v>1</v>
      </c>
      <c r="D49" s="3">
        <v>5</v>
      </c>
      <c r="E49" s="3">
        <v>5</v>
      </c>
      <c r="F49" s="3">
        <v>1</v>
      </c>
      <c r="G49" s="3">
        <v>4</v>
      </c>
      <c r="H49" s="3">
        <v>1</v>
      </c>
      <c r="I49" s="3"/>
      <c r="J49" s="3">
        <v>3</v>
      </c>
      <c r="K49" s="3"/>
      <c r="L49" s="3"/>
      <c r="M49" s="3"/>
      <c r="N49" s="3"/>
      <c r="O49" s="3"/>
      <c r="P49" s="3">
        <v>1</v>
      </c>
      <c r="Q49" s="3">
        <v>1</v>
      </c>
      <c r="R49" s="3"/>
      <c r="S49" s="3">
        <v>720</v>
      </c>
      <c r="T49" s="3">
        <v>10</v>
      </c>
      <c r="U49" s="3">
        <v>7</v>
      </c>
      <c r="V49" s="3">
        <v>10</v>
      </c>
      <c r="W49" s="3">
        <v>7</v>
      </c>
      <c r="X49" s="3">
        <v>1</v>
      </c>
      <c r="Y49" s="3">
        <v>1</v>
      </c>
      <c r="Z49" s="3">
        <v>4</v>
      </c>
      <c r="AA49" s="3">
        <v>1</v>
      </c>
      <c r="AB49" s="3">
        <v>5</v>
      </c>
      <c r="AC49" s="3">
        <v>2</v>
      </c>
      <c r="AD49" s="3">
        <v>5</v>
      </c>
      <c r="AE49" s="3">
        <v>2</v>
      </c>
      <c r="AF49" s="3"/>
      <c r="AG49" s="3"/>
      <c r="AH49" s="3"/>
    </row>
    <row r="50" spans="1:34" ht="15.6" x14ac:dyDescent="0.3">
      <c r="A50" s="49" t="s">
        <v>144</v>
      </c>
      <c r="B50" s="3">
        <v>1</v>
      </c>
      <c r="C50" s="3">
        <v>1</v>
      </c>
      <c r="D50" s="3">
        <v>3</v>
      </c>
      <c r="E50" s="3">
        <v>3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>
        <v>1</v>
      </c>
      <c r="Q50" s="3">
        <v>1</v>
      </c>
      <c r="R50" s="3"/>
      <c r="S50" s="3"/>
      <c r="T50" s="3">
        <v>1</v>
      </c>
      <c r="U50" s="3">
        <v>1</v>
      </c>
      <c r="V50" s="3">
        <v>1</v>
      </c>
      <c r="W50" s="3">
        <v>1</v>
      </c>
      <c r="X50" s="3"/>
      <c r="Y50" s="3"/>
      <c r="Z50" s="3">
        <v>3</v>
      </c>
      <c r="AA50" s="3">
        <v>3</v>
      </c>
      <c r="AB50" s="3">
        <v>3</v>
      </c>
      <c r="AC50" s="3">
        <v>3</v>
      </c>
      <c r="AD50" s="3"/>
      <c r="AE50" s="3"/>
      <c r="AF50" s="3"/>
      <c r="AG50" s="3"/>
      <c r="AH50" s="3"/>
    </row>
    <row r="51" spans="1:34" ht="15.6" x14ac:dyDescent="0.3">
      <c r="A51" s="49" t="s">
        <v>145</v>
      </c>
      <c r="B51" s="3">
        <v>1</v>
      </c>
      <c r="C51" s="3">
        <v>1</v>
      </c>
      <c r="D51" s="3">
        <v>6</v>
      </c>
      <c r="E51" s="3">
        <v>8</v>
      </c>
      <c r="F51" s="3"/>
      <c r="G51" s="3"/>
      <c r="H51" s="3"/>
      <c r="I51" s="3"/>
      <c r="J51" s="3"/>
      <c r="K51" s="3"/>
      <c r="L51" s="3">
        <v>7.2018000000000004</v>
      </c>
      <c r="M51" s="3"/>
      <c r="N51" s="3"/>
      <c r="O51" s="3"/>
      <c r="P51" s="3">
        <v>1</v>
      </c>
      <c r="Q51" s="3">
        <v>1</v>
      </c>
      <c r="R51" s="3"/>
      <c r="S51" s="3"/>
      <c r="T51" s="3">
        <v>1</v>
      </c>
      <c r="U51" s="3">
        <v>1</v>
      </c>
      <c r="V51" s="3">
        <v>1</v>
      </c>
      <c r="W51" s="3">
        <v>1</v>
      </c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5.6" x14ac:dyDescent="0.3">
      <c r="A52" s="49" t="s">
        <v>146</v>
      </c>
      <c r="B52" s="3">
        <v>1</v>
      </c>
      <c r="C52" s="3">
        <v>1</v>
      </c>
      <c r="D52" s="3">
        <v>3</v>
      </c>
      <c r="E52" s="3">
        <v>3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>
        <v>1</v>
      </c>
      <c r="Q52" s="3">
        <v>1</v>
      </c>
      <c r="R52" s="3"/>
      <c r="S52" s="3"/>
      <c r="T52" s="3">
        <v>1</v>
      </c>
      <c r="U52" s="3">
        <v>1</v>
      </c>
      <c r="V52" s="3">
        <v>1</v>
      </c>
      <c r="W52" s="3">
        <v>1</v>
      </c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5.6" x14ac:dyDescent="0.3">
      <c r="A53" s="49" t="s">
        <v>200</v>
      </c>
      <c r="B53" s="3">
        <v>1</v>
      </c>
      <c r="C53" s="3">
        <v>1</v>
      </c>
      <c r="D53" s="3">
        <v>8</v>
      </c>
      <c r="E53" s="3">
        <v>9</v>
      </c>
      <c r="F53" s="3"/>
      <c r="G53" s="3"/>
      <c r="H53" s="3"/>
      <c r="I53" s="3"/>
      <c r="J53" s="3"/>
      <c r="K53" s="3"/>
      <c r="L53" s="3">
        <v>7.2018000000000004</v>
      </c>
      <c r="M53" s="3"/>
      <c r="N53" s="3"/>
      <c r="O53" s="3"/>
      <c r="P53" s="3">
        <v>1</v>
      </c>
      <c r="Q53" s="3">
        <v>1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5.6" x14ac:dyDescent="0.3">
      <c r="A54" s="94" t="s">
        <v>147</v>
      </c>
      <c r="B54" s="3">
        <v>1</v>
      </c>
      <c r="C54" s="3">
        <v>1</v>
      </c>
      <c r="D54" s="3">
        <v>6</v>
      </c>
      <c r="E54" s="3">
        <v>6</v>
      </c>
      <c r="F54" s="3">
        <v>1</v>
      </c>
      <c r="G54" s="3">
        <v>6</v>
      </c>
      <c r="H54" s="3">
        <v>6</v>
      </c>
      <c r="I54" s="3"/>
      <c r="J54" s="3"/>
      <c r="K54" s="3"/>
      <c r="L54" s="3">
        <v>12.2018</v>
      </c>
      <c r="M54" s="3"/>
      <c r="N54" s="3"/>
      <c r="O54" s="3"/>
      <c r="P54" s="3">
        <v>1</v>
      </c>
      <c r="Q54" s="3">
        <v>1</v>
      </c>
      <c r="R54" s="3"/>
      <c r="S54" s="3">
        <v>1540</v>
      </c>
      <c r="T54" s="3">
        <v>5</v>
      </c>
      <c r="U54" s="3">
        <v>1</v>
      </c>
      <c r="V54" s="3">
        <v>4.5</v>
      </c>
      <c r="W54" s="3">
        <v>1</v>
      </c>
      <c r="X54" s="3"/>
      <c r="Y54" s="3"/>
      <c r="Z54" s="3">
        <v>5</v>
      </c>
      <c r="AA54" s="3">
        <v>4</v>
      </c>
      <c r="AB54" s="3">
        <v>5</v>
      </c>
      <c r="AC54" s="3">
        <v>4</v>
      </c>
      <c r="AD54" s="3">
        <v>5</v>
      </c>
      <c r="AE54" s="3">
        <v>4</v>
      </c>
      <c r="AF54" s="3"/>
      <c r="AG54" s="3"/>
      <c r="AH54" s="3"/>
    </row>
    <row r="55" spans="1:34" ht="15.6" x14ac:dyDescent="0.3">
      <c r="A55" s="15" t="s">
        <v>21</v>
      </c>
      <c r="B55" s="16">
        <f t="shared" ref="B55:K55" si="48">SUM(B56:B57)</f>
        <v>2</v>
      </c>
      <c r="C55" s="16">
        <f t="shared" si="48"/>
        <v>2</v>
      </c>
      <c r="D55" s="16">
        <f t="shared" si="48"/>
        <v>11</v>
      </c>
      <c r="E55" s="16">
        <f t="shared" si="48"/>
        <v>11</v>
      </c>
      <c r="F55" s="14">
        <f t="shared" si="48"/>
        <v>0</v>
      </c>
      <c r="G55" s="14">
        <f t="shared" si="48"/>
        <v>0</v>
      </c>
      <c r="H55" s="14">
        <f t="shared" si="48"/>
        <v>0</v>
      </c>
      <c r="I55" s="14">
        <f t="shared" si="48"/>
        <v>0</v>
      </c>
      <c r="J55" s="14">
        <f t="shared" si="48"/>
        <v>0</v>
      </c>
      <c r="K55" s="14">
        <f t="shared" si="48"/>
        <v>0</v>
      </c>
      <c r="L55" s="14"/>
      <c r="M55" s="13">
        <f t="shared" ref="M55:AH55" si="49">SUM(M56:M57)</f>
        <v>0</v>
      </c>
      <c r="N55" s="13">
        <f t="shared" si="49"/>
        <v>0</v>
      </c>
      <c r="O55" s="13">
        <f t="shared" si="49"/>
        <v>0</v>
      </c>
      <c r="P55" s="13">
        <f t="shared" si="49"/>
        <v>2</v>
      </c>
      <c r="Q55" s="13">
        <f t="shared" si="49"/>
        <v>2</v>
      </c>
      <c r="R55" s="13">
        <f t="shared" si="49"/>
        <v>0</v>
      </c>
      <c r="S55" s="12">
        <f t="shared" si="49"/>
        <v>0</v>
      </c>
      <c r="T55" s="12">
        <f t="shared" si="49"/>
        <v>0</v>
      </c>
      <c r="U55" s="12">
        <f t="shared" si="49"/>
        <v>0</v>
      </c>
      <c r="V55" s="12">
        <f t="shared" si="49"/>
        <v>0</v>
      </c>
      <c r="W55" s="12">
        <f t="shared" si="49"/>
        <v>0</v>
      </c>
      <c r="X55" s="23">
        <f t="shared" si="49"/>
        <v>0</v>
      </c>
      <c r="Y55" s="23">
        <f t="shared" si="49"/>
        <v>0</v>
      </c>
      <c r="Z55" s="23">
        <f t="shared" si="49"/>
        <v>0</v>
      </c>
      <c r="AA55" s="23">
        <f t="shared" si="49"/>
        <v>0</v>
      </c>
      <c r="AB55" s="23">
        <f t="shared" si="49"/>
        <v>0</v>
      </c>
      <c r="AC55" s="23">
        <f t="shared" si="49"/>
        <v>0</v>
      </c>
      <c r="AD55" s="23">
        <f t="shared" si="49"/>
        <v>0</v>
      </c>
      <c r="AE55" s="23">
        <f t="shared" si="49"/>
        <v>0</v>
      </c>
      <c r="AF55" s="23">
        <f t="shared" si="49"/>
        <v>0</v>
      </c>
      <c r="AG55" s="23">
        <f t="shared" si="49"/>
        <v>0</v>
      </c>
      <c r="AH55" s="23">
        <f t="shared" si="49"/>
        <v>0</v>
      </c>
    </row>
    <row r="56" spans="1:34" x14ac:dyDescent="0.3">
      <c r="A56" s="92" t="s">
        <v>148</v>
      </c>
      <c r="B56" s="3">
        <v>1</v>
      </c>
      <c r="C56" s="3">
        <v>1</v>
      </c>
      <c r="D56" s="3">
        <v>6</v>
      </c>
      <c r="E56" s="3">
        <v>6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>
        <v>1</v>
      </c>
      <c r="Q56" s="3">
        <v>1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x14ac:dyDescent="0.3">
      <c r="A57" s="92" t="s">
        <v>149</v>
      </c>
      <c r="B57" s="3">
        <v>1</v>
      </c>
      <c r="C57" s="3">
        <v>1</v>
      </c>
      <c r="D57" s="3">
        <v>5</v>
      </c>
      <c r="E57" s="3">
        <v>5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>
        <v>1</v>
      </c>
      <c r="Q57" s="3">
        <v>1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5.6" x14ac:dyDescent="0.3">
      <c r="A58" s="15" t="s">
        <v>22</v>
      </c>
      <c r="B58" s="16">
        <f t="shared" ref="B58:K58" si="50">SUM(B59:B77)</f>
        <v>19</v>
      </c>
      <c r="C58" s="16">
        <f t="shared" si="50"/>
        <v>19</v>
      </c>
      <c r="D58" s="16">
        <f t="shared" si="50"/>
        <v>391</v>
      </c>
      <c r="E58" s="16">
        <f t="shared" si="50"/>
        <v>552</v>
      </c>
      <c r="F58" s="14">
        <f t="shared" si="50"/>
        <v>17</v>
      </c>
      <c r="G58" s="14">
        <f t="shared" si="50"/>
        <v>356</v>
      </c>
      <c r="H58" s="14">
        <f t="shared" si="50"/>
        <v>515</v>
      </c>
      <c r="I58" s="14">
        <f t="shared" si="50"/>
        <v>3</v>
      </c>
      <c r="J58" s="14">
        <f t="shared" si="50"/>
        <v>3</v>
      </c>
      <c r="K58" s="14">
        <f t="shared" si="50"/>
        <v>0</v>
      </c>
      <c r="L58" s="14"/>
      <c r="M58" s="13">
        <f t="shared" ref="M58:AH58" si="51">SUM(M59:M77)</f>
        <v>0</v>
      </c>
      <c r="N58" s="13">
        <f t="shared" si="51"/>
        <v>0</v>
      </c>
      <c r="O58" s="13">
        <f t="shared" si="51"/>
        <v>0</v>
      </c>
      <c r="P58" s="13">
        <f t="shared" si="51"/>
        <v>23</v>
      </c>
      <c r="Q58" s="13">
        <f t="shared" si="51"/>
        <v>21</v>
      </c>
      <c r="R58" s="13">
        <f t="shared" si="51"/>
        <v>0</v>
      </c>
      <c r="S58" s="12">
        <f t="shared" si="51"/>
        <v>7637.9320000000007</v>
      </c>
      <c r="T58" s="12">
        <f t="shared" si="51"/>
        <v>1552.145</v>
      </c>
      <c r="U58" s="12">
        <f t="shared" si="51"/>
        <v>556.11</v>
      </c>
      <c r="V58" s="12">
        <f t="shared" si="51"/>
        <v>625.43799999999999</v>
      </c>
      <c r="W58" s="12">
        <f t="shared" si="51"/>
        <v>157.34400000000002</v>
      </c>
      <c r="X58" s="23">
        <f t="shared" si="51"/>
        <v>16</v>
      </c>
      <c r="Y58" s="23">
        <f t="shared" si="51"/>
        <v>8</v>
      </c>
      <c r="Z58" s="23">
        <f t="shared" si="51"/>
        <v>535</v>
      </c>
      <c r="AA58" s="23">
        <f t="shared" si="51"/>
        <v>420</v>
      </c>
      <c r="AB58" s="23">
        <f t="shared" si="51"/>
        <v>535</v>
      </c>
      <c r="AC58" s="23">
        <f t="shared" si="51"/>
        <v>422</v>
      </c>
      <c r="AD58" s="23">
        <f t="shared" si="51"/>
        <v>13</v>
      </c>
      <c r="AE58" s="23">
        <f t="shared" si="51"/>
        <v>11</v>
      </c>
      <c r="AF58" s="23">
        <f t="shared" si="51"/>
        <v>0</v>
      </c>
      <c r="AG58" s="23">
        <f t="shared" si="51"/>
        <v>0</v>
      </c>
      <c r="AH58" s="23">
        <f t="shared" si="51"/>
        <v>0</v>
      </c>
    </row>
    <row r="59" spans="1:34" ht="15.6" x14ac:dyDescent="0.3">
      <c r="A59" s="95" t="s">
        <v>150</v>
      </c>
      <c r="B59" s="3">
        <v>1</v>
      </c>
      <c r="C59" s="3">
        <v>1</v>
      </c>
      <c r="D59" s="100">
        <v>55</v>
      </c>
      <c r="E59" s="3">
        <v>98</v>
      </c>
      <c r="F59" s="3">
        <v>1</v>
      </c>
      <c r="G59" s="3">
        <v>55</v>
      </c>
      <c r="H59" s="3">
        <v>98</v>
      </c>
      <c r="I59" s="3"/>
      <c r="J59" s="3"/>
      <c r="K59" s="3"/>
      <c r="L59" s="3">
        <v>6.2016999999999998</v>
      </c>
      <c r="M59" s="3"/>
      <c r="N59" s="3"/>
      <c r="O59" s="3"/>
      <c r="P59" s="3">
        <v>1</v>
      </c>
      <c r="Q59" s="3">
        <v>0</v>
      </c>
      <c r="R59" s="3"/>
      <c r="S59" s="3"/>
      <c r="T59" s="3">
        <v>53.41</v>
      </c>
      <c r="U59" s="3">
        <v>10</v>
      </c>
      <c r="V59" s="3">
        <v>13.8</v>
      </c>
      <c r="W59" s="3">
        <v>2</v>
      </c>
      <c r="X59" s="3">
        <v>2</v>
      </c>
      <c r="Y59" s="3">
        <v>0</v>
      </c>
      <c r="Z59" s="3">
        <v>96</v>
      </c>
      <c r="AA59" s="3">
        <v>84</v>
      </c>
      <c r="AB59" s="3">
        <v>96</v>
      </c>
      <c r="AC59" s="3">
        <v>84</v>
      </c>
      <c r="AD59" s="3">
        <v>6</v>
      </c>
      <c r="AE59" s="3">
        <v>5</v>
      </c>
      <c r="AF59" s="3"/>
      <c r="AG59" s="3"/>
      <c r="AH59" s="3"/>
    </row>
    <row r="60" spans="1:34" ht="15.6" x14ac:dyDescent="0.3">
      <c r="A60" s="95" t="s">
        <v>151</v>
      </c>
      <c r="B60" s="3">
        <v>1</v>
      </c>
      <c r="C60" s="3">
        <v>1</v>
      </c>
      <c r="D60" s="100">
        <v>16</v>
      </c>
      <c r="E60" s="3">
        <v>37</v>
      </c>
      <c r="F60" s="3">
        <v>1</v>
      </c>
      <c r="G60" s="3">
        <v>16</v>
      </c>
      <c r="H60" s="3">
        <v>34</v>
      </c>
      <c r="I60" s="3"/>
      <c r="J60" s="3"/>
      <c r="K60" s="3"/>
      <c r="L60" s="3">
        <v>6.2016999999999998</v>
      </c>
      <c r="M60" s="3"/>
      <c r="N60" s="3"/>
      <c r="O60" s="3"/>
      <c r="P60" s="3">
        <v>1</v>
      </c>
      <c r="Q60" s="3">
        <v>1</v>
      </c>
      <c r="R60" s="3"/>
      <c r="S60" s="3"/>
      <c r="T60" s="3">
        <v>80.260000000000005</v>
      </c>
      <c r="U60" s="3">
        <v>46.92</v>
      </c>
      <c r="V60" s="3">
        <v>80.260000000000005</v>
      </c>
      <c r="W60" s="3">
        <v>46.92</v>
      </c>
      <c r="X60" s="3">
        <v>2</v>
      </c>
      <c r="Y60" s="3">
        <v>1</v>
      </c>
      <c r="Z60" s="3">
        <v>35</v>
      </c>
      <c r="AA60" s="3">
        <v>28</v>
      </c>
      <c r="AB60" s="3">
        <v>35</v>
      </c>
      <c r="AC60" s="3">
        <v>30</v>
      </c>
      <c r="AD60" s="3"/>
      <c r="AE60" s="3"/>
      <c r="AF60" s="3"/>
      <c r="AG60" s="3"/>
      <c r="AH60" s="3"/>
    </row>
    <row r="61" spans="1:34" x14ac:dyDescent="0.3">
      <c r="A61" s="96" t="s">
        <v>152</v>
      </c>
      <c r="B61" s="3">
        <v>1</v>
      </c>
      <c r="C61" s="3">
        <v>1</v>
      </c>
      <c r="D61" s="101">
        <v>24</v>
      </c>
      <c r="E61" s="3">
        <v>26</v>
      </c>
      <c r="F61" s="3">
        <v>1</v>
      </c>
      <c r="G61" s="3">
        <v>24</v>
      </c>
      <c r="H61" s="3">
        <v>26</v>
      </c>
      <c r="I61" s="3"/>
      <c r="J61" s="3"/>
      <c r="K61" s="3"/>
      <c r="L61" s="3">
        <v>6.2016999999999998</v>
      </c>
      <c r="M61" s="3"/>
      <c r="N61" s="3"/>
      <c r="O61" s="3"/>
      <c r="P61" s="3">
        <v>2</v>
      </c>
      <c r="Q61" s="3">
        <v>2</v>
      </c>
      <c r="R61" s="3"/>
      <c r="S61" s="3">
        <v>7488.06</v>
      </c>
      <c r="T61" s="3">
        <v>83.2</v>
      </c>
      <c r="U61" s="3">
        <v>18.600000000000001</v>
      </c>
      <c r="V61" s="3">
        <v>14.9</v>
      </c>
      <c r="W61" s="3">
        <v>3.7</v>
      </c>
      <c r="X61" s="3">
        <v>1</v>
      </c>
      <c r="Y61" s="3">
        <v>1</v>
      </c>
      <c r="Z61" s="3">
        <v>26</v>
      </c>
      <c r="AA61" s="3">
        <v>21</v>
      </c>
      <c r="AB61" s="3">
        <v>26</v>
      </c>
      <c r="AC61" s="3">
        <v>21</v>
      </c>
      <c r="AD61" s="3">
        <v>1</v>
      </c>
      <c r="AE61" s="3">
        <v>1</v>
      </c>
      <c r="AF61" s="3"/>
      <c r="AG61" s="3"/>
      <c r="AH61" s="3"/>
    </row>
    <row r="62" spans="1:34" ht="15.6" x14ac:dyDescent="0.3">
      <c r="A62" s="95" t="s">
        <v>153</v>
      </c>
      <c r="B62" s="3">
        <v>1</v>
      </c>
      <c r="C62" s="3">
        <v>1</v>
      </c>
      <c r="D62" s="3">
        <v>32</v>
      </c>
      <c r="E62" s="3">
        <v>32</v>
      </c>
      <c r="F62" s="3">
        <v>1</v>
      </c>
      <c r="G62" s="3">
        <v>32</v>
      </c>
      <c r="H62" s="3">
        <v>32</v>
      </c>
      <c r="I62" s="3"/>
      <c r="J62" s="3"/>
      <c r="K62" s="3"/>
      <c r="L62" s="3">
        <v>6.2016999999999998</v>
      </c>
      <c r="M62" s="3"/>
      <c r="N62" s="3"/>
      <c r="O62" s="3"/>
      <c r="P62" s="3">
        <v>1</v>
      </c>
      <c r="Q62" s="3">
        <v>1</v>
      </c>
      <c r="R62" s="3"/>
      <c r="S62" s="3"/>
      <c r="T62" s="3">
        <v>78</v>
      </c>
      <c r="U62" s="3">
        <v>12</v>
      </c>
      <c r="V62" s="3">
        <v>29</v>
      </c>
      <c r="W62" s="3">
        <v>3</v>
      </c>
      <c r="X62" s="3"/>
      <c r="Y62" s="3"/>
      <c r="Z62" s="3">
        <v>32</v>
      </c>
      <c r="AA62" s="3">
        <v>19</v>
      </c>
      <c r="AB62" s="3">
        <v>32</v>
      </c>
      <c r="AC62" s="3">
        <v>19</v>
      </c>
      <c r="AD62" s="3"/>
      <c r="AE62" s="3"/>
      <c r="AF62" s="3" t="s">
        <v>189</v>
      </c>
      <c r="AG62" s="3"/>
      <c r="AH62" s="3"/>
    </row>
    <row r="63" spans="1:34" ht="15.6" x14ac:dyDescent="0.3">
      <c r="A63" s="95" t="s">
        <v>154</v>
      </c>
      <c r="B63" s="3">
        <v>1</v>
      </c>
      <c r="C63" s="3">
        <v>1</v>
      </c>
      <c r="D63" s="3">
        <v>32</v>
      </c>
      <c r="E63" s="3">
        <v>32</v>
      </c>
      <c r="F63" s="3">
        <v>1</v>
      </c>
      <c r="G63" s="3">
        <v>32</v>
      </c>
      <c r="H63" s="3">
        <v>32</v>
      </c>
      <c r="I63" s="3"/>
      <c r="J63" s="3"/>
      <c r="K63" s="3"/>
      <c r="L63" s="3">
        <v>8.2017000000000007</v>
      </c>
      <c r="M63" s="3"/>
      <c r="N63" s="3"/>
      <c r="O63" s="3"/>
      <c r="P63" s="3">
        <v>1</v>
      </c>
      <c r="Q63" s="3">
        <v>1</v>
      </c>
      <c r="R63" s="3"/>
      <c r="S63" s="3"/>
      <c r="T63" s="3">
        <v>43</v>
      </c>
      <c r="U63" s="3">
        <v>21</v>
      </c>
      <c r="V63" s="3">
        <v>13</v>
      </c>
      <c r="W63" s="3">
        <v>9</v>
      </c>
      <c r="X63" s="3"/>
      <c r="Y63" s="3"/>
      <c r="Z63" s="3">
        <v>32</v>
      </c>
      <c r="AA63" s="3">
        <v>22</v>
      </c>
      <c r="AB63" s="3">
        <v>32</v>
      </c>
      <c r="AC63" s="3">
        <v>22</v>
      </c>
      <c r="AD63" s="3"/>
      <c r="AE63" s="3"/>
      <c r="AF63" s="3"/>
      <c r="AG63" s="3"/>
      <c r="AH63" s="3"/>
    </row>
    <row r="64" spans="1:34" ht="15.6" x14ac:dyDescent="0.3">
      <c r="A64" s="95" t="s">
        <v>155</v>
      </c>
      <c r="B64" s="3">
        <v>1</v>
      </c>
      <c r="C64" s="3">
        <v>1</v>
      </c>
      <c r="D64" s="3">
        <v>16</v>
      </c>
      <c r="E64" s="3">
        <v>32</v>
      </c>
      <c r="F64" s="3">
        <v>1</v>
      </c>
      <c r="G64" s="3">
        <v>16</v>
      </c>
      <c r="H64" s="3">
        <v>32</v>
      </c>
      <c r="I64" s="3"/>
      <c r="J64" s="3"/>
      <c r="K64" s="3"/>
      <c r="L64" s="3">
        <v>9.2017000000000007</v>
      </c>
      <c r="M64" s="3"/>
      <c r="N64" s="3"/>
      <c r="O64" s="3"/>
      <c r="P64" s="3">
        <v>2</v>
      </c>
      <c r="Q64" s="3">
        <v>2</v>
      </c>
      <c r="R64" s="3"/>
      <c r="S64" s="3"/>
      <c r="T64" s="3">
        <v>278.39999999999998</v>
      </c>
      <c r="U64" s="3">
        <v>244.7</v>
      </c>
      <c r="V64" s="3">
        <v>27.1</v>
      </c>
      <c r="W64" s="3">
        <v>11.5</v>
      </c>
      <c r="X64" s="3">
        <v>5</v>
      </c>
      <c r="Y64" s="3">
        <v>4</v>
      </c>
      <c r="Z64" s="3">
        <v>28</v>
      </c>
      <c r="AA64" s="3">
        <v>24</v>
      </c>
      <c r="AB64" s="3">
        <v>28</v>
      </c>
      <c r="AC64" s="3">
        <v>24</v>
      </c>
      <c r="AD64" s="3"/>
      <c r="AE64" s="3"/>
      <c r="AF64" s="3"/>
      <c r="AG64" s="3"/>
      <c r="AH64" s="3"/>
    </row>
    <row r="65" spans="1:34" x14ac:dyDescent="0.3">
      <c r="A65" s="97" t="s">
        <v>156</v>
      </c>
      <c r="B65" s="3">
        <v>1</v>
      </c>
      <c r="C65" s="3">
        <v>1</v>
      </c>
      <c r="D65" s="3">
        <v>25</v>
      </c>
      <c r="E65" s="3">
        <v>25</v>
      </c>
      <c r="F65" s="3">
        <v>1</v>
      </c>
      <c r="G65" s="3">
        <v>10</v>
      </c>
      <c r="H65" s="3">
        <v>12</v>
      </c>
      <c r="I65" s="3"/>
      <c r="J65" s="3"/>
      <c r="K65" s="3"/>
      <c r="L65" s="3">
        <v>6.2016999999999998</v>
      </c>
      <c r="M65" s="3"/>
      <c r="N65" s="3"/>
      <c r="O65" s="3"/>
      <c r="P65" s="3">
        <v>1</v>
      </c>
      <c r="Q65" s="3">
        <v>1</v>
      </c>
      <c r="R65" s="3"/>
      <c r="S65" s="3"/>
      <c r="T65" s="3">
        <v>22</v>
      </c>
      <c r="U65" s="3">
        <v>3</v>
      </c>
      <c r="V65" s="3">
        <v>22</v>
      </c>
      <c r="W65" s="3">
        <v>3</v>
      </c>
      <c r="X65" s="3"/>
      <c r="Y65" s="3"/>
      <c r="Z65" s="3">
        <v>25</v>
      </c>
      <c r="AA65" s="3">
        <v>20</v>
      </c>
      <c r="AB65" s="3">
        <v>25</v>
      </c>
      <c r="AC65" s="3">
        <v>20</v>
      </c>
      <c r="AD65" s="3"/>
      <c r="AE65" s="3"/>
      <c r="AF65" s="3"/>
      <c r="AG65" s="3"/>
      <c r="AH65" s="3"/>
    </row>
    <row r="66" spans="1:34" x14ac:dyDescent="0.3">
      <c r="A66" s="92" t="s">
        <v>157</v>
      </c>
      <c r="B66" s="3">
        <v>1</v>
      </c>
      <c r="C66" s="3">
        <v>1</v>
      </c>
      <c r="D66" s="3">
        <v>18</v>
      </c>
      <c r="E66" s="3">
        <v>23</v>
      </c>
      <c r="F66" s="3">
        <v>1</v>
      </c>
      <c r="G66" s="3">
        <v>18</v>
      </c>
      <c r="H66" s="3">
        <v>23</v>
      </c>
      <c r="I66" s="3"/>
      <c r="J66" s="3"/>
      <c r="K66" s="3"/>
      <c r="L66" s="3">
        <v>9.2017000000000007</v>
      </c>
      <c r="M66" s="3"/>
      <c r="N66" s="3"/>
      <c r="O66" s="3"/>
      <c r="P66" s="3">
        <v>1</v>
      </c>
      <c r="Q66" s="3">
        <v>1</v>
      </c>
      <c r="R66" s="3"/>
      <c r="S66" s="3"/>
      <c r="T66" s="3">
        <v>40.369999999999997</v>
      </c>
      <c r="U66" s="3">
        <v>12</v>
      </c>
      <c r="V66" s="3">
        <v>14</v>
      </c>
      <c r="W66" s="3">
        <v>3</v>
      </c>
      <c r="X66" s="3"/>
      <c r="Y66" s="3"/>
      <c r="Z66" s="3">
        <v>23</v>
      </c>
      <c r="AA66" s="3">
        <v>17</v>
      </c>
      <c r="AB66" s="3">
        <v>23</v>
      </c>
      <c r="AC66" s="3">
        <v>17</v>
      </c>
      <c r="AD66" s="3"/>
      <c r="AE66" s="3"/>
      <c r="AF66" s="3"/>
      <c r="AG66" s="3"/>
      <c r="AH66" s="3"/>
    </row>
    <row r="67" spans="1:34" ht="15.6" x14ac:dyDescent="0.3">
      <c r="A67" s="95" t="s">
        <v>159</v>
      </c>
      <c r="B67" s="3">
        <v>1</v>
      </c>
      <c r="C67" s="3">
        <v>1</v>
      </c>
      <c r="D67" s="3">
        <v>19</v>
      </c>
      <c r="E67" s="3">
        <v>24</v>
      </c>
      <c r="F67" s="3">
        <v>1</v>
      </c>
      <c r="G67" s="3">
        <v>19</v>
      </c>
      <c r="H67" s="3">
        <v>24</v>
      </c>
      <c r="I67" s="3"/>
      <c r="J67" s="3"/>
      <c r="K67" s="3"/>
      <c r="L67" s="3">
        <v>6.2016999999999998</v>
      </c>
      <c r="M67" s="3"/>
      <c r="N67" s="3"/>
      <c r="O67" s="3"/>
      <c r="P67" s="3">
        <v>1</v>
      </c>
      <c r="Q67" s="3">
        <v>1</v>
      </c>
      <c r="R67" s="3"/>
      <c r="S67" s="3"/>
      <c r="T67" s="3">
        <v>76.400000000000006</v>
      </c>
      <c r="U67" s="3">
        <v>10.6</v>
      </c>
      <c r="V67" s="3">
        <v>14</v>
      </c>
      <c r="W67" s="3">
        <v>2</v>
      </c>
      <c r="X67" s="3"/>
      <c r="Y67" s="3"/>
      <c r="Z67" s="3">
        <v>24</v>
      </c>
      <c r="AA67" s="3">
        <v>16</v>
      </c>
      <c r="AB67" s="3">
        <v>24</v>
      </c>
      <c r="AC67" s="3">
        <v>16</v>
      </c>
      <c r="AD67" s="3"/>
      <c r="AE67" s="3"/>
      <c r="AF67" s="3"/>
      <c r="AG67" s="3"/>
      <c r="AH67" s="3"/>
    </row>
    <row r="68" spans="1:34" x14ac:dyDescent="0.3">
      <c r="A68" s="98" t="s">
        <v>158</v>
      </c>
      <c r="B68" s="3">
        <v>1</v>
      </c>
      <c r="C68" s="3">
        <v>1</v>
      </c>
      <c r="D68" s="3">
        <v>12</v>
      </c>
      <c r="E68" s="3">
        <v>21</v>
      </c>
      <c r="F68" s="3">
        <v>1</v>
      </c>
      <c r="G68" s="3">
        <v>12</v>
      </c>
      <c r="H68" s="3">
        <v>21</v>
      </c>
      <c r="I68" s="3"/>
      <c r="J68" s="3"/>
      <c r="K68" s="3"/>
      <c r="L68" s="3">
        <v>8.2017000000000007</v>
      </c>
      <c r="M68" s="3"/>
      <c r="N68" s="3"/>
      <c r="O68" s="3"/>
      <c r="P68" s="3">
        <v>1</v>
      </c>
      <c r="Q68" s="3">
        <v>1</v>
      </c>
      <c r="R68" s="3"/>
      <c r="S68" s="3"/>
      <c r="T68" s="3">
        <v>77.5</v>
      </c>
      <c r="U68" s="3">
        <v>1</v>
      </c>
      <c r="V68" s="3">
        <v>114</v>
      </c>
      <c r="W68" s="3">
        <v>0</v>
      </c>
      <c r="X68" s="3">
        <v>1</v>
      </c>
      <c r="Y68" s="3">
        <v>1</v>
      </c>
      <c r="Z68" s="3">
        <v>16</v>
      </c>
      <c r="AA68" s="3">
        <v>13</v>
      </c>
      <c r="AB68" s="3">
        <v>16</v>
      </c>
      <c r="AC68" s="3">
        <v>13</v>
      </c>
      <c r="AD68" s="3"/>
      <c r="AE68" s="3"/>
      <c r="AF68" s="3"/>
      <c r="AG68" s="3"/>
      <c r="AH68" s="3"/>
    </row>
    <row r="69" spans="1:34" x14ac:dyDescent="0.3">
      <c r="A69" s="92" t="s">
        <v>160</v>
      </c>
      <c r="B69" s="3">
        <v>1</v>
      </c>
      <c r="C69" s="3">
        <v>1</v>
      </c>
      <c r="D69" s="3">
        <v>18</v>
      </c>
      <c r="E69" s="3">
        <v>26</v>
      </c>
      <c r="F69" s="3">
        <v>1</v>
      </c>
      <c r="G69" s="3">
        <v>18</v>
      </c>
      <c r="H69" s="3">
        <v>26</v>
      </c>
      <c r="I69" s="3"/>
      <c r="J69" s="3"/>
      <c r="K69" s="3"/>
      <c r="L69" s="3">
        <v>6.2016999999999998</v>
      </c>
      <c r="M69" s="3"/>
      <c r="N69" s="3"/>
      <c r="O69" s="3"/>
      <c r="P69" s="3">
        <v>1</v>
      </c>
      <c r="Q69" s="3">
        <v>1</v>
      </c>
      <c r="R69" s="3"/>
      <c r="S69" s="3"/>
      <c r="T69" s="3">
        <v>118</v>
      </c>
      <c r="U69" s="3">
        <v>8.5</v>
      </c>
      <c r="V69" s="3">
        <v>113</v>
      </c>
      <c r="W69" s="3">
        <v>0.5</v>
      </c>
      <c r="X69" s="3">
        <v>4</v>
      </c>
      <c r="Y69" s="3">
        <v>1</v>
      </c>
      <c r="Z69" s="3">
        <v>26</v>
      </c>
      <c r="AA69" s="3">
        <v>18</v>
      </c>
      <c r="AB69" s="3">
        <v>26</v>
      </c>
      <c r="AC69" s="3">
        <v>18</v>
      </c>
      <c r="AD69" s="3"/>
      <c r="AE69" s="3"/>
      <c r="AF69" s="3"/>
      <c r="AG69" s="3"/>
      <c r="AH69" s="3"/>
    </row>
    <row r="70" spans="1:34" x14ac:dyDescent="0.3">
      <c r="A70" s="92" t="s">
        <v>161</v>
      </c>
      <c r="B70" s="3">
        <v>1</v>
      </c>
      <c r="C70" s="3">
        <v>1</v>
      </c>
      <c r="D70" s="3">
        <v>15</v>
      </c>
      <c r="E70" s="3">
        <v>29</v>
      </c>
      <c r="F70" s="3">
        <v>1</v>
      </c>
      <c r="G70" s="3">
        <v>15</v>
      </c>
      <c r="H70" s="3">
        <v>29</v>
      </c>
      <c r="I70" s="3"/>
      <c r="J70" s="3"/>
      <c r="K70" s="3"/>
      <c r="L70" s="3">
        <v>6.2016999999999998</v>
      </c>
      <c r="M70" s="3"/>
      <c r="N70" s="3"/>
      <c r="O70" s="3"/>
      <c r="P70" s="3">
        <v>2</v>
      </c>
      <c r="Q70" s="3">
        <v>2</v>
      </c>
      <c r="R70" s="3"/>
      <c r="S70" s="3"/>
      <c r="T70" s="3">
        <v>75.400000000000006</v>
      </c>
      <c r="U70" s="3">
        <v>23.3</v>
      </c>
      <c r="V70" s="3">
        <v>38.68</v>
      </c>
      <c r="W70" s="3">
        <v>14.77</v>
      </c>
      <c r="X70" s="3"/>
      <c r="Y70" s="3"/>
      <c r="Z70" s="3">
        <v>29</v>
      </c>
      <c r="AA70" s="3">
        <v>22</v>
      </c>
      <c r="AB70" s="3">
        <v>29</v>
      </c>
      <c r="AC70" s="3">
        <v>22</v>
      </c>
      <c r="AD70" s="3"/>
      <c r="AE70" s="3"/>
      <c r="AF70" s="3"/>
      <c r="AG70" s="3"/>
      <c r="AH70" s="3"/>
    </row>
    <row r="71" spans="1:34" x14ac:dyDescent="0.3">
      <c r="A71" s="92" t="s">
        <v>162</v>
      </c>
      <c r="B71" s="3">
        <v>1</v>
      </c>
      <c r="C71" s="3">
        <v>1</v>
      </c>
      <c r="D71" s="3">
        <v>14</v>
      </c>
      <c r="E71" s="3">
        <v>26</v>
      </c>
      <c r="F71" s="3">
        <v>1</v>
      </c>
      <c r="G71" s="3">
        <v>14</v>
      </c>
      <c r="H71" s="3">
        <v>26</v>
      </c>
      <c r="I71" s="3"/>
      <c r="J71" s="3"/>
      <c r="K71" s="3"/>
      <c r="L71" s="3">
        <v>6.0170000000000003</v>
      </c>
      <c r="M71" s="3"/>
      <c r="N71" s="3"/>
      <c r="O71" s="3"/>
      <c r="P71" s="3">
        <v>1</v>
      </c>
      <c r="Q71" s="3">
        <v>1</v>
      </c>
      <c r="R71" s="3"/>
      <c r="S71" s="3"/>
      <c r="T71" s="3">
        <v>258.10000000000002</v>
      </c>
      <c r="U71" s="3">
        <v>63.7</v>
      </c>
      <c r="V71" s="3">
        <v>17.100000000000001</v>
      </c>
      <c r="W71" s="3">
        <v>9.5</v>
      </c>
      <c r="X71" s="3"/>
      <c r="Y71" s="3"/>
      <c r="Z71" s="3">
        <v>26</v>
      </c>
      <c r="AA71" s="3">
        <v>20</v>
      </c>
      <c r="AB71" s="3">
        <v>26</v>
      </c>
      <c r="AC71" s="3">
        <v>20</v>
      </c>
      <c r="AD71" s="3"/>
      <c r="AE71" s="3"/>
      <c r="AF71" s="3"/>
      <c r="AG71" s="3"/>
      <c r="AH71" s="3"/>
    </row>
    <row r="72" spans="1:34" ht="27.6" x14ac:dyDescent="0.3">
      <c r="A72" s="92" t="s">
        <v>204</v>
      </c>
      <c r="B72" s="3">
        <v>1</v>
      </c>
      <c r="C72" s="3">
        <v>1</v>
      </c>
      <c r="D72" s="3">
        <v>3</v>
      </c>
      <c r="E72" s="3">
        <v>3</v>
      </c>
      <c r="F72" s="3"/>
      <c r="G72" s="3"/>
      <c r="H72" s="3"/>
      <c r="I72" s="3"/>
      <c r="J72" s="3"/>
      <c r="K72" s="3"/>
      <c r="L72" s="3">
        <v>0.52019000000000004</v>
      </c>
      <c r="M72" s="3"/>
      <c r="N72" s="3"/>
      <c r="O72" s="3"/>
      <c r="P72" s="3">
        <v>1</v>
      </c>
      <c r="Q72" s="3">
        <v>1</v>
      </c>
      <c r="R72" s="3"/>
      <c r="S72" s="3"/>
      <c r="T72" s="3">
        <v>2</v>
      </c>
      <c r="U72" s="3">
        <v>2</v>
      </c>
      <c r="V72" s="3">
        <v>2</v>
      </c>
      <c r="W72" s="3">
        <v>2</v>
      </c>
      <c r="X72" s="3"/>
      <c r="Y72" s="3"/>
      <c r="Z72" s="3">
        <v>6</v>
      </c>
      <c r="AA72" s="3">
        <v>5</v>
      </c>
      <c r="AB72" s="3">
        <v>6</v>
      </c>
      <c r="AC72" s="3">
        <v>5</v>
      </c>
      <c r="AD72" s="3">
        <v>6</v>
      </c>
      <c r="AE72" s="3">
        <v>5</v>
      </c>
      <c r="AF72" s="3"/>
      <c r="AG72" s="3"/>
      <c r="AH72" s="3"/>
    </row>
    <row r="73" spans="1:34" x14ac:dyDescent="0.3">
      <c r="A73" s="92" t="s">
        <v>163</v>
      </c>
      <c r="B73" s="3">
        <v>1</v>
      </c>
      <c r="C73" s="3">
        <v>1</v>
      </c>
      <c r="D73" s="3">
        <v>17</v>
      </c>
      <c r="E73" s="3">
        <v>18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>
        <v>1</v>
      </c>
      <c r="Q73" s="3">
        <v>1</v>
      </c>
      <c r="R73" s="3"/>
      <c r="S73" s="3"/>
      <c r="T73" s="3">
        <v>25.751000000000001</v>
      </c>
      <c r="U73" s="3">
        <v>17.236000000000001</v>
      </c>
      <c r="V73" s="3">
        <v>21</v>
      </c>
      <c r="W73" s="3">
        <v>13</v>
      </c>
      <c r="X73" s="3"/>
      <c r="Y73" s="3"/>
      <c r="Z73" s="3">
        <v>18</v>
      </c>
      <c r="AA73" s="3">
        <v>8</v>
      </c>
      <c r="AB73" s="3">
        <v>18</v>
      </c>
      <c r="AC73" s="3">
        <v>8</v>
      </c>
      <c r="AD73" s="3"/>
      <c r="AE73" s="3"/>
      <c r="AF73" s="3"/>
      <c r="AG73" s="3"/>
      <c r="AH73" s="3"/>
    </row>
    <row r="74" spans="1:34" x14ac:dyDescent="0.3">
      <c r="A74" s="92" t="s">
        <v>164</v>
      </c>
      <c r="B74" s="3">
        <v>1</v>
      </c>
      <c r="C74" s="3">
        <v>1</v>
      </c>
      <c r="D74" s="3">
        <v>6</v>
      </c>
      <c r="E74" s="3">
        <v>6</v>
      </c>
      <c r="F74" s="3">
        <v>1</v>
      </c>
      <c r="G74" s="3">
        <v>6</v>
      </c>
      <c r="H74" s="3">
        <v>6</v>
      </c>
      <c r="I74" s="3"/>
      <c r="J74" s="3"/>
      <c r="K74" s="3"/>
      <c r="L74" s="3">
        <v>5.2019000000000002</v>
      </c>
      <c r="M74" s="3"/>
      <c r="N74" s="3"/>
      <c r="O74" s="3"/>
      <c r="P74" s="3">
        <v>1</v>
      </c>
      <c r="Q74" s="3">
        <v>1</v>
      </c>
      <c r="R74" s="3"/>
      <c r="S74" s="3"/>
      <c r="T74" s="3">
        <v>109.6</v>
      </c>
      <c r="U74" s="3">
        <v>5</v>
      </c>
      <c r="V74" s="3">
        <v>4.9000000000000004</v>
      </c>
      <c r="W74" s="3">
        <v>0.9</v>
      </c>
      <c r="X74" s="3"/>
      <c r="Y74" s="3"/>
      <c r="Z74" s="3">
        <v>6</v>
      </c>
      <c r="AA74" s="3">
        <v>6</v>
      </c>
      <c r="AB74" s="3">
        <v>6</v>
      </c>
      <c r="AC74" s="3">
        <v>6</v>
      </c>
      <c r="AD74" s="3"/>
      <c r="AE74" s="3"/>
      <c r="AF74" s="3"/>
      <c r="AG74" s="3"/>
      <c r="AH74" s="3"/>
    </row>
    <row r="75" spans="1:34" x14ac:dyDescent="0.3">
      <c r="A75" s="92" t="s">
        <v>188</v>
      </c>
      <c r="B75" s="3">
        <v>1</v>
      </c>
      <c r="C75" s="3">
        <v>1</v>
      </c>
      <c r="D75" s="3">
        <v>18</v>
      </c>
      <c r="E75" s="3">
        <v>21</v>
      </c>
      <c r="F75" s="3">
        <v>1</v>
      </c>
      <c r="G75" s="3">
        <v>18</v>
      </c>
      <c r="H75" s="3">
        <v>21</v>
      </c>
      <c r="I75" s="3"/>
      <c r="J75" s="3"/>
      <c r="K75" s="3"/>
      <c r="L75" s="3">
        <v>12.2018</v>
      </c>
      <c r="M75" s="3"/>
      <c r="N75" s="3"/>
      <c r="O75" s="3"/>
      <c r="P75" s="3">
        <v>1</v>
      </c>
      <c r="Q75" s="3">
        <v>1</v>
      </c>
      <c r="R75" s="3"/>
      <c r="S75" s="3">
        <v>127.5</v>
      </c>
      <c r="T75" s="3">
        <v>38.799999999999997</v>
      </c>
      <c r="U75" s="3">
        <v>18.5</v>
      </c>
      <c r="V75" s="3">
        <v>38.799999999999997</v>
      </c>
      <c r="W75" s="3">
        <v>18.5</v>
      </c>
      <c r="X75" s="3"/>
      <c r="Y75" s="3"/>
      <c r="Z75" s="3">
        <v>14</v>
      </c>
      <c r="AA75" s="3">
        <v>13</v>
      </c>
      <c r="AB75" s="3">
        <v>14</v>
      </c>
      <c r="AC75" s="3">
        <v>13</v>
      </c>
      <c r="AD75" s="3"/>
      <c r="AE75" s="3"/>
      <c r="AF75" s="3"/>
      <c r="AG75" s="3"/>
      <c r="AH75" s="3"/>
    </row>
    <row r="76" spans="1:34" x14ac:dyDescent="0.3">
      <c r="A76" s="92" t="s">
        <v>165</v>
      </c>
      <c r="B76" s="3">
        <v>1</v>
      </c>
      <c r="C76" s="3">
        <v>1</v>
      </c>
      <c r="D76" s="3">
        <v>36</v>
      </c>
      <c r="E76" s="3">
        <v>55</v>
      </c>
      <c r="F76" s="3">
        <v>1</v>
      </c>
      <c r="G76" s="3">
        <v>36</v>
      </c>
      <c r="H76" s="3">
        <v>55</v>
      </c>
      <c r="I76" s="3">
        <v>3</v>
      </c>
      <c r="J76" s="3">
        <v>3</v>
      </c>
      <c r="K76" s="3"/>
      <c r="L76" s="3">
        <v>6.2016999999999998</v>
      </c>
      <c r="M76" s="3"/>
      <c r="N76" s="3"/>
      <c r="O76" s="3"/>
      <c r="P76" s="3">
        <v>2</v>
      </c>
      <c r="Q76" s="3">
        <v>1</v>
      </c>
      <c r="R76" s="3"/>
      <c r="S76" s="3"/>
      <c r="T76" s="3">
        <v>53.554000000000002</v>
      </c>
      <c r="U76" s="3">
        <v>29.654</v>
      </c>
      <c r="V76" s="3">
        <v>23.553999999999998</v>
      </c>
      <c r="W76" s="3">
        <v>9.6539999999999999</v>
      </c>
      <c r="X76" s="3">
        <v>1</v>
      </c>
      <c r="Y76" s="3">
        <v>0</v>
      </c>
      <c r="Z76" s="3">
        <v>55</v>
      </c>
      <c r="AA76" s="3">
        <v>49</v>
      </c>
      <c r="AB76" s="3">
        <v>55</v>
      </c>
      <c r="AC76" s="3">
        <v>49</v>
      </c>
      <c r="AD76" s="3"/>
      <c r="AE76" s="3"/>
      <c r="AF76" s="3"/>
      <c r="AG76" s="3"/>
      <c r="AH76" s="3"/>
    </row>
    <row r="77" spans="1:34" x14ac:dyDescent="0.3">
      <c r="A77" s="92" t="s">
        <v>166</v>
      </c>
      <c r="B77" s="3">
        <v>1</v>
      </c>
      <c r="C77" s="3">
        <v>1</v>
      </c>
      <c r="D77" s="3">
        <v>15</v>
      </c>
      <c r="E77" s="3">
        <v>18</v>
      </c>
      <c r="F77" s="3">
        <v>1</v>
      </c>
      <c r="G77" s="3">
        <v>15</v>
      </c>
      <c r="H77" s="3">
        <v>18</v>
      </c>
      <c r="I77" s="3"/>
      <c r="J77" s="3"/>
      <c r="K77" s="3"/>
      <c r="L77" s="3">
        <v>6.2016999999999998</v>
      </c>
      <c r="M77" s="3"/>
      <c r="N77" s="3"/>
      <c r="O77" s="3"/>
      <c r="P77" s="3">
        <v>1</v>
      </c>
      <c r="Q77" s="3">
        <v>1</v>
      </c>
      <c r="R77" s="3"/>
      <c r="S77" s="3">
        <v>22.372</v>
      </c>
      <c r="T77" s="3">
        <v>38.4</v>
      </c>
      <c r="U77" s="3">
        <v>8.4</v>
      </c>
      <c r="V77" s="3">
        <v>24.344000000000001</v>
      </c>
      <c r="W77" s="3">
        <v>4.4000000000000004</v>
      </c>
      <c r="X77" s="3"/>
      <c r="Y77" s="3"/>
      <c r="Z77" s="3">
        <v>18</v>
      </c>
      <c r="AA77" s="3">
        <v>15</v>
      </c>
      <c r="AB77" s="3">
        <v>18</v>
      </c>
      <c r="AC77" s="3">
        <v>15</v>
      </c>
      <c r="AD77" s="3">
        <v>0</v>
      </c>
      <c r="AE77" s="3">
        <v>0</v>
      </c>
      <c r="AF77" s="3"/>
      <c r="AG77" s="3"/>
      <c r="AH77" s="3"/>
    </row>
    <row r="78" spans="1:34" ht="15.6" x14ac:dyDescent="0.3">
      <c r="A78" s="15" t="s">
        <v>23</v>
      </c>
      <c r="B78" s="16">
        <f t="shared" ref="B78:K78" si="52">SUM(B79:B80)</f>
        <v>2</v>
      </c>
      <c r="C78" s="16">
        <f t="shared" si="52"/>
        <v>2</v>
      </c>
      <c r="D78" s="16">
        <f t="shared" si="52"/>
        <v>218</v>
      </c>
      <c r="E78" s="16">
        <f t="shared" si="52"/>
        <v>189</v>
      </c>
      <c r="F78" s="14">
        <f t="shared" si="52"/>
        <v>2</v>
      </c>
      <c r="G78" s="14">
        <f t="shared" si="52"/>
        <v>218</v>
      </c>
      <c r="H78" s="14">
        <f t="shared" si="52"/>
        <v>189</v>
      </c>
      <c r="I78" s="14">
        <f t="shared" si="52"/>
        <v>144</v>
      </c>
      <c r="J78" s="14">
        <f t="shared" si="52"/>
        <v>154</v>
      </c>
      <c r="K78" s="14">
        <f t="shared" si="52"/>
        <v>0</v>
      </c>
      <c r="L78" s="14"/>
      <c r="M78" s="13">
        <f t="shared" ref="M78:AH78" si="53">SUM(M79:M80)</f>
        <v>1</v>
      </c>
      <c r="N78" s="13">
        <f t="shared" si="53"/>
        <v>1</v>
      </c>
      <c r="O78" s="13">
        <f t="shared" si="53"/>
        <v>5</v>
      </c>
      <c r="P78" s="13">
        <f t="shared" si="53"/>
        <v>7</v>
      </c>
      <c r="Q78" s="13">
        <f t="shared" si="53"/>
        <v>12</v>
      </c>
      <c r="R78" s="13">
        <f t="shared" si="53"/>
        <v>0</v>
      </c>
      <c r="S78" s="12">
        <f t="shared" si="53"/>
        <v>532.79999999999995</v>
      </c>
      <c r="T78" s="12">
        <f t="shared" si="53"/>
        <v>31.1</v>
      </c>
      <c r="U78" s="12">
        <f t="shared" si="53"/>
        <v>16.100000000000001</v>
      </c>
      <c r="V78" s="12">
        <f t="shared" si="53"/>
        <v>31.1</v>
      </c>
      <c r="W78" s="12">
        <f t="shared" si="53"/>
        <v>16.100000000000001</v>
      </c>
      <c r="X78" s="23">
        <f t="shared" si="53"/>
        <v>6</v>
      </c>
      <c r="Y78" s="23">
        <f t="shared" si="53"/>
        <v>4</v>
      </c>
      <c r="Z78" s="23">
        <f t="shared" si="53"/>
        <v>154</v>
      </c>
      <c r="AA78" s="23">
        <f t="shared" si="53"/>
        <v>142</v>
      </c>
      <c r="AB78" s="23">
        <f t="shared" si="53"/>
        <v>154</v>
      </c>
      <c r="AC78" s="23">
        <f t="shared" si="53"/>
        <v>142</v>
      </c>
      <c r="AD78" s="23">
        <f t="shared" si="53"/>
        <v>43</v>
      </c>
      <c r="AE78" s="23">
        <f t="shared" si="53"/>
        <v>30</v>
      </c>
      <c r="AF78" s="23">
        <f t="shared" si="53"/>
        <v>0</v>
      </c>
      <c r="AG78" s="23">
        <f t="shared" si="53"/>
        <v>0</v>
      </c>
      <c r="AH78" s="23">
        <f t="shared" si="53"/>
        <v>0</v>
      </c>
    </row>
    <row r="79" spans="1:34" x14ac:dyDescent="0.3">
      <c r="A79" s="92" t="s">
        <v>192</v>
      </c>
      <c r="B79" s="3">
        <v>1</v>
      </c>
      <c r="C79" s="3">
        <v>1</v>
      </c>
      <c r="D79" s="3">
        <v>195</v>
      </c>
      <c r="E79" s="3">
        <v>172</v>
      </c>
      <c r="F79" s="3">
        <v>1</v>
      </c>
      <c r="G79" s="3">
        <v>195</v>
      </c>
      <c r="H79" s="3">
        <v>172</v>
      </c>
      <c r="I79" s="3">
        <v>144</v>
      </c>
      <c r="J79" s="3">
        <v>144</v>
      </c>
      <c r="K79" s="3"/>
      <c r="L79" s="3">
        <v>8.2014999999999993</v>
      </c>
      <c r="M79" s="3">
        <v>1</v>
      </c>
      <c r="N79" s="3">
        <v>1</v>
      </c>
      <c r="O79" s="3">
        <v>5</v>
      </c>
      <c r="P79" s="3">
        <v>4</v>
      </c>
      <c r="Q79" s="3">
        <v>9</v>
      </c>
      <c r="R79" s="3"/>
      <c r="S79" s="3">
        <v>532.79999999999995</v>
      </c>
      <c r="T79" s="3">
        <v>30</v>
      </c>
      <c r="U79" s="3">
        <v>15</v>
      </c>
      <c r="V79" s="3">
        <v>30</v>
      </c>
      <c r="W79" s="3">
        <v>15</v>
      </c>
      <c r="X79" s="3">
        <v>6</v>
      </c>
      <c r="Y79" s="3">
        <v>4</v>
      </c>
      <c r="Z79" s="3">
        <v>144</v>
      </c>
      <c r="AA79" s="3">
        <v>137</v>
      </c>
      <c r="AB79" s="3">
        <v>144</v>
      </c>
      <c r="AC79" s="3">
        <v>137</v>
      </c>
      <c r="AD79" s="3">
        <v>43</v>
      </c>
      <c r="AE79" s="3">
        <v>30</v>
      </c>
      <c r="AF79" s="3"/>
      <c r="AG79" s="3"/>
      <c r="AH79" s="3"/>
    </row>
    <row r="80" spans="1:34" x14ac:dyDescent="0.3">
      <c r="A80" s="92" t="s">
        <v>214</v>
      </c>
      <c r="B80" s="3">
        <v>1</v>
      </c>
      <c r="C80" s="3">
        <v>1</v>
      </c>
      <c r="D80" s="3">
        <v>23</v>
      </c>
      <c r="E80" s="3">
        <v>17</v>
      </c>
      <c r="F80" s="3">
        <v>1</v>
      </c>
      <c r="G80" s="3">
        <v>23</v>
      </c>
      <c r="H80" s="3">
        <v>17</v>
      </c>
      <c r="I80" s="3"/>
      <c r="J80" s="3">
        <v>10</v>
      </c>
      <c r="K80" s="3"/>
      <c r="L80" s="3">
        <v>6.2016999999999998</v>
      </c>
      <c r="M80" s="3"/>
      <c r="N80" s="3"/>
      <c r="O80" s="3"/>
      <c r="P80" s="3">
        <v>3</v>
      </c>
      <c r="Q80" s="3">
        <v>3</v>
      </c>
      <c r="R80" s="3"/>
      <c r="S80" s="3"/>
      <c r="T80" s="3">
        <v>1.1000000000000001</v>
      </c>
      <c r="U80" s="3">
        <v>1.1000000000000001</v>
      </c>
      <c r="V80" s="3">
        <v>1.1000000000000001</v>
      </c>
      <c r="W80" s="3">
        <v>1.1000000000000001</v>
      </c>
      <c r="X80" s="3"/>
      <c r="Y80" s="3"/>
      <c r="Z80" s="3">
        <v>10</v>
      </c>
      <c r="AA80" s="3">
        <v>5</v>
      </c>
      <c r="AB80" s="3">
        <v>10</v>
      </c>
      <c r="AC80" s="3">
        <v>5</v>
      </c>
      <c r="AD80" s="3"/>
      <c r="AE80" s="3"/>
      <c r="AF80" s="3"/>
      <c r="AG80" s="3"/>
      <c r="AH80" s="3"/>
    </row>
    <row r="81" spans="1:34" ht="15.6" x14ac:dyDescent="0.3">
      <c r="A81" s="15" t="s">
        <v>24</v>
      </c>
      <c r="B81" s="16">
        <f>SUM(B82:B114)</f>
        <v>31</v>
      </c>
      <c r="C81" s="16">
        <f t="shared" ref="C81:T81" si="54">SUM(C82:C114)</f>
        <v>31</v>
      </c>
      <c r="D81" s="16">
        <f t="shared" si="54"/>
        <v>533</v>
      </c>
      <c r="E81" s="16">
        <f t="shared" si="54"/>
        <v>517</v>
      </c>
      <c r="F81" s="14">
        <f t="shared" si="54"/>
        <v>26</v>
      </c>
      <c r="G81" s="14">
        <f t="shared" si="54"/>
        <v>413</v>
      </c>
      <c r="H81" s="14">
        <f t="shared" si="54"/>
        <v>427</v>
      </c>
      <c r="I81" s="14">
        <f t="shared" si="54"/>
        <v>0</v>
      </c>
      <c r="J81" s="14">
        <f t="shared" si="54"/>
        <v>65</v>
      </c>
      <c r="K81" s="14">
        <f t="shared" ref="K81" si="55">SUM(K82:K114)</f>
        <v>0</v>
      </c>
      <c r="L81" s="14"/>
      <c r="M81" s="13">
        <f t="shared" si="54"/>
        <v>2</v>
      </c>
      <c r="N81" s="13">
        <f t="shared" si="54"/>
        <v>2</v>
      </c>
      <c r="O81" s="13">
        <f t="shared" si="54"/>
        <v>2</v>
      </c>
      <c r="P81" s="13">
        <f t="shared" si="54"/>
        <v>49</v>
      </c>
      <c r="Q81" s="13">
        <f t="shared" si="54"/>
        <v>49</v>
      </c>
      <c r="R81" s="13">
        <f t="shared" si="54"/>
        <v>0</v>
      </c>
      <c r="S81" s="12">
        <f t="shared" si="54"/>
        <v>15473.4</v>
      </c>
      <c r="T81" s="12">
        <f t="shared" si="54"/>
        <v>627.80000000000007</v>
      </c>
      <c r="U81" s="12">
        <f t="shared" ref="U81" si="56">SUM(U82:U114)</f>
        <v>381.20000000000005</v>
      </c>
      <c r="V81" s="12">
        <f t="shared" ref="V81" si="57">SUM(V82:V114)</f>
        <v>215.99999999999997</v>
      </c>
      <c r="W81" s="12">
        <f t="shared" ref="W81" si="58">SUM(W82:W114)</f>
        <v>87.6</v>
      </c>
      <c r="X81" s="23">
        <f t="shared" ref="X81" si="59">SUM(X82:X114)</f>
        <v>3</v>
      </c>
      <c r="Y81" s="23">
        <f t="shared" ref="Y81" si="60">SUM(Y82:Y114)</f>
        <v>3</v>
      </c>
      <c r="Z81" s="23">
        <f t="shared" ref="Z81" si="61">SUM(Z82:Z114)</f>
        <v>173</v>
      </c>
      <c r="AA81" s="23">
        <f t="shared" ref="AA81:AC81" si="62">SUM(AA82:AA114)</f>
        <v>137</v>
      </c>
      <c r="AB81" s="23">
        <f t="shared" si="62"/>
        <v>173</v>
      </c>
      <c r="AC81" s="23">
        <f t="shared" si="62"/>
        <v>118</v>
      </c>
      <c r="AD81" s="23">
        <f t="shared" ref="AD81" si="63">SUM(AD82:AD114)</f>
        <v>72</v>
      </c>
      <c r="AE81" s="23">
        <f t="shared" ref="AE81" si="64">SUM(AE82:AE114)</f>
        <v>58</v>
      </c>
      <c r="AF81" s="23">
        <f t="shared" ref="AF81" si="65">SUM(AF82:AF114)</f>
        <v>0</v>
      </c>
      <c r="AG81" s="23">
        <f t="shared" ref="AG81" si="66">SUM(AG82:AG114)</f>
        <v>0</v>
      </c>
      <c r="AH81" s="23">
        <f t="shared" ref="AH81" si="67">SUM(AH82:AH114)</f>
        <v>0</v>
      </c>
    </row>
    <row r="82" spans="1:34" x14ac:dyDescent="0.3">
      <c r="A82" s="92" t="s">
        <v>167</v>
      </c>
      <c r="B82" s="3">
        <v>1</v>
      </c>
      <c r="C82" s="3">
        <v>1</v>
      </c>
      <c r="D82" s="3">
        <v>66</v>
      </c>
      <c r="E82" s="3">
        <v>87</v>
      </c>
      <c r="F82" s="3">
        <v>1</v>
      </c>
      <c r="G82" s="3">
        <v>66</v>
      </c>
      <c r="H82" s="3">
        <v>84</v>
      </c>
      <c r="I82" s="3"/>
      <c r="J82" s="3">
        <v>3</v>
      </c>
      <c r="K82" s="3"/>
      <c r="L82" s="3">
        <v>8.2014999999999993</v>
      </c>
      <c r="M82" s="3">
        <v>1</v>
      </c>
      <c r="N82" s="3">
        <v>1</v>
      </c>
      <c r="O82" s="3">
        <v>1</v>
      </c>
      <c r="P82" s="3">
        <v>12</v>
      </c>
      <c r="Q82" s="3">
        <v>12</v>
      </c>
      <c r="R82" s="3"/>
      <c r="S82" s="3">
        <v>2449</v>
      </c>
      <c r="T82" s="3">
        <v>280</v>
      </c>
      <c r="U82" s="3">
        <v>219</v>
      </c>
      <c r="V82" s="3">
        <v>60.3</v>
      </c>
      <c r="W82" s="3">
        <v>4.2</v>
      </c>
      <c r="X82" s="3"/>
      <c r="Y82" s="3"/>
      <c r="Z82" s="3">
        <v>56</v>
      </c>
      <c r="AA82" s="3">
        <v>24</v>
      </c>
      <c r="AB82" s="3">
        <v>56</v>
      </c>
      <c r="AC82" s="3">
        <v>5</v>
      </c>
      <c r="AD82" s="3">
        <v>19</v>
      </c>
      <c r="AE82" s="3">
        <v>5</v>
      </c>
      <c r="AF82" s="3"/>
      <c r="AG82" s="3"/>
      <c r="AH82" s="3"/>
    </row>
    <row r="83" spans="1:34" ht="27.6" x14ac:dyDescent="0.3">
      <c r="A83" s="92" t="s">
        <v>168</v>
      </c>
      <c r="B83" s="3">
        <v>1</v>
      </c>
      <c r="C83" s="3">
        <v>1</v>
      </c>
      <c r="D83" s="3">
        <v>153</v>
      </c>
      <c r="E83" s="3">
        <v>119</v>
      </c>
      <c r="F83" s="3">
        <v>1</v>
      </c>
      <c r="G83" s="3">
        <v>81</v>
      </c>
      <c r="H83" s="3">
        <v>81</v>
      </c>
      <c r="I83" s="3"/>
      <c r="J83" s="3">
        <v>62</v>
      </c>
      <c r="K83" s="3"/>
      <c r="L83" s="3">
        <v>12.2018</v>
      </c>
      <c r="M83" s="3">
        <v>1</v>
      </c>
      <c r="N83" s="3">
        <v>1</v>
      </c>
      <c r="O83" s="3">
        <v>1</v>
      </c>
      <c r="P83" s="3">
        <v>1</v>
      </c>
      <c r="Q83" s="3">
        <v>1</v>
      </c>
      <c r="R83" s="3"/>
      <c r="S83" s="3"/>
      <c r="T83" s="3">
        <v>25</v>
      </c>
      <c r="U83" s="3">
        <v>15</v>
      </c>
      <c r="V83" s="3">
        <v>14</v>
      </c>
      <c r="W83" s="3">
        <v>13</v>
      </c>
      <c r="X83" s="3">
        <v>2</v>
      </c>
      <c r="Y83" s="3">
        <v>2</v>
      </c>
      <c r="Z83" s="3">
        <v>65</v>
      </c>
      <c r="AA83" s="3">
        <v>65</v>
      </c>
      <c r="AB83" s="3">
        <v>65</v>
      </c>
      <c r="AC83" s="3">
        <v>65</v>
      </c>
      <c r="AD83" s="3">
        <v>50</v>
      </c>
      <c r="AE83" s="3">
        <v>50</v>
      </c>
      <c r="AF83" s="3"/>
      <c r="AG83" s="3"/>
      <c r="AH83" s="3"/>
    </row>
    <row r="84" spans="1:34" x14ac:dyDescent="0.3">
      <c r="A84" s="92" t="s">
        <v>183</v>
      </c>
      <c r="B84" s="3">
        <v>1</v>
      </c>
      <c r="C84" s="3">
        <v>1</v>
      </c>
      <c r="D84" s="3">
        <v>14</v>
      </c>
      <c r="E84" s="3">
        <v>16</v>
      </c>
      <c r="F84" s="3">
        <v>1</v>
      </c>
      <c r="G84" s="3">
        <v>14</v>
      </c>
      <c r="H84" s="3">
        <v>16</v>
      </c>
      <c r="I84" s="3"/>
      <c r="J84" s="3"/>
      <c r="K84" s="3"/>
      <c r="L84" s="3">
        <v>5.2019000000000002</v>
      </c>
      <c r="M84" s="3"/>
      <c r="N84" s="3"/>
      <c r="O84" s="3"/>
      <c r="P84" s="3">
        <v>1</v>
      </c>
      <c r="Q84" s="3">
        <v>1</v>
      </c>
      <c r="R84" s="3"/>
      <c r="S84" s="3">
        <v>3.4</v>
      </c>
      <c r="T84" s="3">
        <v>29.2</v>
      </c>
      <c r="U84" s="3">
        <v>0</v>
      </c>
      <c r="V84" s="3">
        <v>3.4</v>
      </c>
      <c r="W84" s="3">
        <v>0</v>
      </c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x14ac:dyDescent="0.3">
      <c r="A85" s="9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27.6" x14ac:dyDescent="0.3">
      <c r="A86" s="92" t="s">
        <v>198</v>
      </c>
      <c r="B86" s="3">
        <v>1</v>
      </c>
      <c r="C86" s="3">
        <v>1</v>
      </c>
      <c r="D86" s="3">
        <v>55</v>
      </c>
      <c r="E86" s="3">
        <v>47</v>
      </c>
      <c r="F86" s="3">
        <v>1</v>
      </c>
      <c r="G86" s="3">
        <v>55</v>
      </c>
      <c r="H86" s="3">
        <v>47</v>
      </c>
      <c r="I86" s="3"/>
      <c r="J86" s="3"/>
      <c r="K86" s="3"/>
      <c r="L86" s="3"/>
      <c r="M86" s="3"/>
      <c r="N86" s="3">
        <v>0</v>
      </c>
      <c r="O86" s="3">
        <v>0</v>
      </c>
      <c r="P86" s="3">
        <v>3</v>
      </c>
      <c r="Q86" s="3">
        <v>3</v>
      </c>
      <c r="R86" s="3"/>
      <c r="S86" s="3">
        <v>263.10000000000002</v>
      </c>
      <c r="T86" s="3">
        <v>120</v>
      </c>
      <c r="U86" s="3">
        <v>30</v>
      </c>
      <c r="V86" s="3">
        <v>14.6</v>
      </c>
      <c r="W86" s="3">
        <v>0.3</v>
      </c>
      <c r="X86" s="3">
        <v>0</v>
      </c>
      <c r="Y86" s="3">
        <v>0</v>
      </c>
      <c r="Z86" s="3">
        <v>49</v>
      </c>
      <c r="AA86" s="3">
        <v>45</v>
      </c>
      <c r="AB86" s="3">
        <v>49</v>
      </c>
      <c r="AC86" s="3">
        <v>45</v>
      </c>
      <c r="AD86" s="3"/>
      <c r="AE86" s="3"/>
      <c r="AF86" s="3"/>
      <c r="AG86" s="3"/>
      <c r="AH86" s="3"/>
    </row>
    <row r="87" spans="1:34" x14ac:dyDescent="0.3">
      <c r="A87" s="92" t="s">
        <v>169</v>
      </c>
      <c r="B87" s="3">
        <v>1</v>
      </c>
      <c r="C87" s="3">
        <v>1</v>
      </c>
      <c r="D87" s="3">
        <v>5</v>
      </c>
      <c r="E87" s="3">
        <v>5</v>
      </c>
      <c r="F87" s="3"/>
      <c r="G87" s="3"/>
      <c r="H87" s="3"/>
      <c r="I87" s="3"/>
      <c r="J87" s="3"/>
      <c r="K87" s="3"/>
      <c r="L87" s="3">
        <v>3.202</v>
      </c>
      <c r="M87" s="3"/>
      <c r="N87" s="3"/>
      <c r="O87" s="3"/>
      <c r="P87" s="3">
        <v>1</v>
      </c>
      <c r="Q87" s="3">
        <v>1</v>
      </c>
      <c r="R87" s="3"/>
      <c r="S87" s="3"/>
      <c r="T87" s="3">
        <v>1</v>
      </c>
      <c r="U87" s="3">
        <v>0.5</v>
      </c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x14ac:dyDescent="0.3">
      <c r="A88" s="92" t="s">
        <v>170</v>
      </c>
      <c r="B88" s="3">
        <v>1</v>
      </c>
      <c r="C88" s="3">
        <v>1</v>
      </c>
      <c r="D88" s="3">
        <v>3</v>
      </c>
      <c r="E88" s="3">
        <v>3</v>
      </c>
      <c r="F88" s="3">
        <v>1</v>
      </c>
      <c r="G88" s="3">
        <v>3</v>
      </c>
      <c r="H88" s="3">
        <v>3</v>
      </c>
      <c r="I88" s="3"/>
      <c r="J88" s="3"/>
      <c r="K88" s="3"/>
      <c r="L88" s="3">
        <v>12.2018</v>
      </c>
      <c r="M88" s="3"/>
      <c r="N88" s="3"/>
      <c r="O88" s="3">
        <v>0</v>
      </c>
      <c r="P88" s="3">
        <v>1</v>
      </c>
      <c r="Q88" s="3">
        <v>1</v>
      </c>
      <c r="R88" s="3"/>
      <c r="S88" s="3"/>
      <c r="T88" s="3">
        <v>5</v>
      </c>
      <c r="U88" s="3">
        <v>5</v>
      </c>
      <c r="V88" s="3">
        <v>5</v>
      </c>
      <c r="W88" s="3">
        <v>5</v>
      </c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x14ac:dyDescent="0.3">
      <c r="A89" s="92" t="s">
        <v>186</v>
      </c>
      <c r="B89" s="3">
        <v>1</v>
      </c>
      <c r="C89" s="3">
        <v>1</v>
      </c>
      <c r="D89" s="3">
        <v>26</v>
      </c>
      <c r="E89" s="3">
        <v>26</v>
      </c>
      <c r="F89" s="3">
        <v>1</v>
      </c>
      <c r="G89" s="3">
        <v>26</v>
      </c>
      <c r="H89" s="3">
        <v>26</v>
      </c>
      <c r="I89" s="3"/>
      <c r="J89" s="3"/>
      <c r="K89" s="3"/>
      <c r="L89" s="3">
        <v>12.2018</v>
      </c>
      <c r="M89" s="3"/>
      <c r="N89" s="3"/>
      <c r="O89" s="3"/>
      <c r="P89" s="3">
        <v>1</v>
      </c>
      <c r="Q89" s="3">
        <v>1</v>
      </c>
      <c r="R89" s="3"/>
      <c r="S89" s="3">
        <v>93</v>
      </c>
      <c r="T89" s="3">
        <v>6</v>
      </c>
      <c r="U89" s="3">
        <v>6</v>
      </c>
      <c r="V89" s="3">
        <v>4.3</v>
      </c>
      <c r="W89" s="3">
        <v>4.3</v>
      </c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x14ac:dyDescent="0.3">
      <c r="A90" s="92" t="s">
        <v>171</v>
      </c>
      <c r="B90" s="3">
        <v>1</v>
      </c>
      <c r="C90" s="3">
        <v>1</v>
      </c>
      <c r="D90" s="3">
        <v>24</v>
      </c>
      <c r="E90" s="3">
        <v>25</v>
      </c>
      <c r="F90" s="3">
        <v>1</v>
      </c>
      <c r="G90" s="3">
        <v>24</v>
      </c>
      <c r="H90" s="3">
        <v>25</v>
      </c>
      <c r="I90" s="3"/>
      <c r="J90" s="3"/>
      <c r="K90" s="3"/>
      <c r="L90" s="3">
        <v>12.2018</v>
      </c>
      <c r="M90" s="3"/>
      <c r="N90" s="3"/>
      <c r="O90" s="3"/>
      <c r="P90" s="3">
        <v>1</v>
      </c>
      <c r="Q90" s="3">
        <v>1</v>
      </c>
      <c r="R90" s="3"/>
      <c r="S90" s="3">
        <v>287.89999999999998</v>
      </c>
      <c r="T90" s="3">
        <v>58.5</v>
      </c>
      <c r="U90" s="3">
        <v>58.5</v>
      </c>
      <c r="V90" s="3">
        <v>28.5</v>
      </c>
      <c r="W90" s="3">
        <v>28.5</v>
      </c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x14ac:dyDescent="0.3">
      <c r="A91" s="92" t="s">
        <v>184</v>
      </c>
      <c r="B91" s="3">
        <v>1</v>
      </c>
      <c r="C91" s="3">
        <v>1</v>
      </c>
      <c r="D91" s="3">
        <v>19</v>
      </c>
      <c r="E91" s="3">
        <v>21</v>
      </c>
      <c r="F91" s="3">
        <v>1</v>
      </c>
      <c r="G91" s="3">
        <v>21</v>
      </c>
      <c r="H91" s="3">
        <v>21</v>
      </c>
      <c r="I91" s="3"/>
      <c r="J91" s="3"/>
      <c r="K91" s="3"/>
      <c r="L91" s="3">
        <v>12.2018</v>
      </c>
      <c r="M91" s="3"/>
      <c r="N91" s="3"/>
      <c r="O91" s="3"/>
      <c r="P91" s="3">
        <v>1</v>
      </c>
      <c r="Q91" s="3">
        <v>1</v>
      </c>
      <c r="R91" s="3"/>
      <c r="S91" s="3">
        <v>198.1</v>
      </c>
      <c r="T91" s="3">
        <v>27.6</v>
      </c>
      <c r="U91" s="3">
        <v>27.6</v>
      </c>
      <c r="V91" s="3">
        <v>15.2</v>
      </c>
      <c r="W91" s="3">
        <v>15.2</v>
      </c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x14ac:dyDescent="0.3">
      <c r="A92" s="92" t="s">
        <v>191</v>
      </c>
      <c r="B92" s="3">
        <v>1</v>
      </c>
      <c r="C92" s="3">
        <v>1</v>
      </c>
      <c r="D92" s="3">
        <v>6</v>
      </c>
      <c r="E92" s="3">
        <v>6</v>
      </c>
      <c r="F92" s="3">
        <v>1</v>
      </c>
      <c r="G92" s="3">
        <v>6</v>
      </c>
      <c r="H92" s="3">
        <v>6</v>
      </c>
      <c r="I92" s="3"/>
      <c r="J92" s="3"/>
      <c r="K92" s="3"/>
      <c r="L92" s="3">
        <v>11.201599999999999</v>
      </c>
      <c r="M92" s="3"/>
      <c r="N92" s="3"/>
      <c r="O92" s="3"/>
      <c r="P92" s="3">
        <v>1</v>
      </c>
      <c r="Q92" s="3">
        <v>1</v>
      </c>
      <c r="R92" s="3"/>
      <c r="S92" s="3"/>
      <c r="T92" s="3">
        <v>1</v>
      </c>
      <c r="U92" s="3">
        <v>1</v>
      </c>
      <c r="V92" s="3">
        <v>0.5</v>
      </c>
      <c r="W92" s="3">
        <v>0.5</v>
      </c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x14ac:dyDescent="0.3">
      <c r="A93" s="92" t="s">
        <v>172</v>
      </c>
      <c r="B93" s="3">
        <v>1</v>
      </c>
      <c r="C93" s="3">
        <v>1</v>
      </c>
      <c r="D93" s="3">
        <v>6</v>
      </c>
      <c r="E93" s="3">
        <v>6</v>
      </c>
      <c r="F93" s="3">
        <v>1</v>
      </c>
      <c r="G93" s="3">
        <v>6</v>
      </c>
      <c r="H93" s="3">
        <v>6</v>
      </c>
      <c r="I93" s="3"/>
      <c r="J93" s="3"/>
      <c r="K93" s="3"/>
      <c r="L93" s="3">
        <v>5.2015000000000002</v>
      </c>
      <c r="M93" s="3"/>
      <c r="N93" s="3"/>
      <c r="O93" s="3"/>
      <c r="P93" s="3">
        <v>1</v>
      </c>
      <c r="Q93" s="3">
        <v>1</v>
      </c>
      <c r="R93" s="3"/>
      <c r="S93" s="3"/>
      <c r="T93" s="3">
        <v>0.5</v>
      </c>
      <c r="U93" s="3">
        <v>0.5</v>
      </c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x14ac:dyDescent="0.3">
      <c r="A94" s="92" t="s">
        <v>208</v>
      </c>
      <c r="B94" s="3">
        <v>1</v>
      </c>
      <c r="C94" s="3">
        <v>1</v>
      </c>
      <c r="D94" s="3">
        <v>5</v>
      </c>
      <c r="E94" s="3">
        <v>5</v>
      </c>
      <c r="F94" s="3">
        <v>1</v>
      </c>
      <c r="G94" s="3">
        <v>5</v>
      </c>
      <c r="H94" s="3">
        <v>5</v>
      </c>
      <c r="I94" s="3"/>
      <c r="J94" s="3"/>
      <c r="K94" s="3"/>
      <c r="L94" s="3">
        <v>12.2018</v>
      </c>
      <c r="M94" s="3"/>
      <c r="N94" s="3"/>
      <c r="O94" s="3"/>
      <c r="P94" s="3">
        <v>1</v>
      </c>
      <c r="Q94" s="3">
        <v>1</v>
      </c>
      <c r="R94" s="3"/>
      <c r="S94" s="3"/>
      <c r="T94" s="3">
        <v>7.5</v>
      </c>
      <c r="U94" s="3"/>
      <c r="V94" s="3">
        <v>7.5</v>
      </c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x14ac:dyDescent="0.3">
      <c r="A95" s="9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30" customHeight="1" x14ac:dyDescent="0.3">
      <c r="A96" s="92" t="s">
        <v>209</v>
      </c>
      <c r="B96" s="3">
        <v>1</v>
      </c>
      <c r="C96" s="3">
        <v>1</v>
      </c>
      <c r="D96" s="3">
        <v>16</v>
      </c>
      <c r="E96" s="3">
        <v>16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x14ac:dyDescent="0.3">
      <c r="A97" s="92" t="s">
        <v>185</v>
      </c>
      <c r="B97" s="3">
        <v>1</v>
      </c>
      <c r="C97" s="3">
        <v>1</v>
      </c>
      <c r="D97" s="3">
        <v>8</v>
      </c>
      <c r="E97" s="3">
        <v>8</v>
      </c>
      <c r="F97" s="3">
        <v>1</v>
      </c>
      <c r="G97" s="3">
        <v>8</v>
      </c>
      <c r="H97" s="3">
        <v>8</v>
      </c>
      <c r="I97" s="3"/>
      <c r="J97" s="3"/>
      <c r="K97" s="3"/>
      <c r="L97" s="3">
        <v>12.2019</v>
      </c>
      <c r="M97" s="3"/>
      <c r="N97" s="3"/>
      <c r="O97" s="3"/>
      <c r="P97" s="3">
        <v>1</v>
      </c>
      <c r="Q97" s="3">
        <v>1</v>
      </c>
      <c r="R97" s="3"/>
      <c r="S97" s="3"/>
      <c r="T97" s="3"/>
      <c r="U97" s="3"/>
      <c r="V97" s="3"/>
      <c r="W97" s="3"/>
      <c r="X97" s="3">
        <v>1</v>
      </c>
      <c r="Y97" s="3">
        <v>1</v>
      </c>
      <c r="Z97" s="3">
        <v>2</v>
      </c>
      <c r="AA97" s="3">
        <v>2</v>
      </c>
      <c r="AB97" s="3">
        <v>2</v>
      </c>
      <c r="AC97" s="3">
        <v>2</v>
      </c>
      <c r="AD97" s="3">
        <v>2</v>
      </c>
      <c r="AE97" s="3">
        <v>2</v>
      </c>
      <c r="AF97" s="3"/>
      <c r="AG97" s="3"/>
      <c r="AH97" s="3"/>
    </row>
    <row r="98" spans="1:34" ht="27.6" x14ac:dyDescent="0.3">
      <c r="A98" s="92" t="s">
        <v>205</v>
      </c>
      <c r="B98" s="3">
        <v>1</v>
      </c>
      <c r="C98" s="3">
        <v>1</v>
      </c>
      <c r="D98" s="3">
        <v>14</v>
      </c>
      <c r="E98" s="3">
        <v>14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x14ac:dyDescent="0.3">
      <c r="A99" s="92" t="s">
        <v>173</v>
      </c>
      <c r="B99" s="3">
        <v>1</v>
      </c>
      <c r="C99" s="3">
        <v>1</v>
      </c>
      <c r="D99" s="3">
        <v>8</v>
      </c>
      <c r="E99" s="3">
        <v>8</v>
      </c>
      <c r="F99" s="3">
        <v>1</v>
      </c>
      <c r="G99" s="3">
        <v>8</v>
      </c>
      <c r="H99" s="3">
        <v>8</v>
      </c>
      <c r="I99" s="3"/>
      <c r="J99" s="3"/>
      <c r="K99" s="3"/>
      <c r="L99" s="3">
        <v>11.2019</v>
      </c>
      <c r="M99" s="3"/>
      <c r="N99" s="3"/>
      <c r="O99" s="3"/>
      <c r="P99" s="3">
        <v>1</v>
      </c>
      <c r="Q99" s="3">
        <v>1</v>
      </c>
      <c r="R99" s="3"/>
      <c r="S99" s="3">
        <v>267.89999999999998</v>
      </c>
      <c r="T99" s="3">
        <v>7</v>
      </c>
      <c r="U99" s="3">
        <v>3.2</v>
      </c>
      <c r="V99" s="3">
        <v>3.2</v>
      </c>
      <c r="W99" s="3">
        <v>3.2</v>
      </c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x14ac:dyDescent="0.3">
      <c r="A100" s="92" t="s">
        <v>174</v>
      </c>
      <c r="B100" s="3">
        <v>1</v>
      </c>
      <c r="C100" s="3">
        <v>1</v>
      </c>
      <c r="D100" s="3">
        <v>36</v>
      </c>
      <c r="E100" s="3">
        <v>36</v>
      </c>
      <c r="F100" s="3">
        <v>1</v>
      </c>
      <c r="G100" s="3">
        <v>36</v>
      </c>
      <c r="H100" s="3">
        <v>36</v>
      </c>
      <c r="I100" s="3"/>
      <c r="J100" s="3"/>
      <c r="K100" s="3"/>
      <c r="L100" s="3">
        <v>2.202</v>
      </c>
      <c r="M100" s="3"/>
      <c r="N100" s="3"/>
      <c r="O100" s="3"/>
      <c r="P100" s="3">
        <v>3</v>
      </c>
      <c r="Q100" s="3">
        <v>3</v>
      </c>
      <c r="R100" s="3"/>
      <c r="S100" s="3"/>
      <c r="T100" s="3">
        <v>1</v>
      </c>
      <c r="U100" s="3">
        <v>1</v>
      </c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x14ac:dyDescent="0.3">
      <c r="A101" s="92" t="s">
        <v>175</v>
      </c>
      <c r="B101" s="3">
        <v>1</v>
      </c>
      <c r="C101" s="3">
        <v>1</v>
      </c>
      <c r="D101" s="3">
        <v>8</v>
      </c>
      <c r="E101" s="3">
        <v>8</v>
      </c>
      <c r="F101" s="3">
        <v>1</v>
      </c>
      <c r="G101" s="3">
        <v>7</v>
      </c>
      <c r="H101" s="3">
        <v>7</v>
      </c>
      <c r="I101" s="3"/>
      <c r="J101" s="3"/>
      <c r="K101" s="3"/>
      <c r="L101" s="3">
        <v>12.2018</v>
      </c>
      <c r="M101" s="3"/>
      <c r="N101" s="3"/>
      <c r="O101" s="3"/>
      <c r="P101" s="3">
        <v>2</v>
      </c>
      <c r="Q101" s="3">
        <v>2</v>
      </c>
      <c r="R101" s="3"/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x14ac:dyDescent="0.3">
      <c r="A102" s="92" t="s">
        <v>176</v>
      </c>
      <c r="B102" s="3">
        <v>1</v>
      </c>
      <c r="C102" s="3">
        <v>1</v>
      </c>
      <c r="D102" s="3">
        <v>6</v>
      </c>
      <c r="E102" s="3">
        <v>6</v>
      </c>
      <c r="F102" s="3">
        <v>1</v>
      </c>
      <c r="G102" s="3">
        <v>5</v>
      </c>
      <c r="H102" s="3">
        <v>5</v>
      </c>
      <c r="I102" s="3"/>
      <c r="J102" s="3"/>
      <c r="K102" s="3"/>
      <c r="L102" s="3">
        <v>6.2018000000000004</v>
      </c>
      <c r="M102" s="3"/>
      <c r="N102" s="3"/>
      <c r="O102" s="3"/>
      <c r="P102" s="3">
        <v>1</v>
      </c>
      <c r="Q102" s="3">
        <v>1</v>
      </c>
      <c r="R102" s="3"/>
      <c r="S102" s="3">
        <v>8081</v>
      </c>
      <c r="T102" s="3">
        <v>2</v>
      </c>
      <c r="U102" s="3">
        <v>1</v>
      </c>
      <c r="V102" s="3">
        <v>2</v>
      </c>
      <c r="W102" s="3">
        <v>1</v>
      </c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ht="41.4" x14ac:dyDescent="0.3">
      <c r="A103" s="92" t="s">
        <v>206</v>
      </c>
      <c r="B103" s="3">
        <v>1</v>
      </c>
      <c r="C103" s="3">
        <v>1</v>
      </c>
      <c r="D103" s="3"/>
      <c r="E103" s="3"/>
      <c r="F103" s="3"/>
      <c r="G103" s="3"/>
      <c r="H103" s="3"/>
      <c r="I103" s="3"/>
      <c r="J103" s="3"/>
      <c r="K103" s="3"/>
      <c r="L103" s="3">
        <v>7.2018000000000004</v>
      </c>
      <c r="M103" s="3"/>
      <c r="N103" s="3"/>
      <c r="O103" s="3"/>
      <c r="P103" s="3">
        <v>1</v>
      </c>
      <c r="Q103" s="3">
        <v>1</v>
      </c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x14ac:dyDescent="0.3">
      <c r="A104" s="92" t="s">
        <v>177</v>
      </c>
      <c r="B104" s="3">
        <v>1</v>
      </c>
      <c r="C104" s="3">
        <v>1</v>
      </c>
      <c r="D104" s="3">
        <v>3</v>
      </c>
      <c r="E104" s="3">
        <v>3</v>
      </c>
      <c r="F104" s="3">
        <v>1</v>
      </c>
      <c r="G104" s="3">
        <v>2</v>
      </c>
      <c r="H104" s="3">
        <v>3</v>
      </c>
      <c r="I104" s="3"/>
      <c r="J104" s="3"/>
      <c r="K104" s="3"/>
      <c r="L104" s="3">
        <v>12.2018</v>
      </c>
      <c r="M104" s="3"/>
      <c r="N104" s="3"/>
      <c r="O104" s="3"/>
      <c r="P104" s="3">
        <v>2</v>
      </c>
      <c r="Q104" s="3">
        <v>2</v>
      </c>
      <c r="R104" s="3"/>
      <c r="S104" s="3"/>
      <c r="T104" s="3">
        <v>2</v>
      </c>
      <c r="U104" s="3">
        <v>1</v>
      </c>
      <c r="V104" s="3">
        <v>2</v>
      </c>
      <c r="W104" s="3">
        <v>1</v>
      </c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x14ac:dyDescent="0.3">
      <c r="A105" s="92" t="s">
        <v>178</v>
      </c>
      <c r="B105" s="3">
        <v>1</v>
      </c>
      <c r="C105" s="3">
        <v>1</v>
      </c>
      <c r="D105" s="3">
        <v>3</v>
      </c>
      <c r="E105" s="3">
        <v>3</v>
      </c>
      <c r="F105" s="3">
        <v>1</v>
      </c>
      <c r="G105" s="3">
        <v>2</v>
      </c>
      <c r="H105" s="3">
        <v>2</v>
      </c>
      <c r="I105" s="3"/>
      <c r="J105" s="3"/>
      <c r="K105" s="3"/>
      <c r="L105" s="3">
        <v>8.2018000000000004</v>
      </c>
      <c r="M105" s="3"/>
      <c r="N105" s="3"/>
      <c r="O105" s="3"/>
      <c r="P105" s="3">
        <v>2</v>
      </c>
      <c r="Q105" s="3">
        <v>2</v>
      </c>
      <c r="R105" s="3"/>
      <c r="S105" s="3"/>
      <c r="T105" s="3">
        <v>3</v>
      </c>
      <c r="U105" s="3">
        <v>1</v>
      </c>
      <c r="V105" s="3">
        <v>1</v>
      </c>
      <c r="W105" s="3">
        <v>1</v>
      </c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x14ac:dyDescent="0.3">
      <c r="A106" s="92" t="s">
        <v>181</v>
      </c>
      <c r="B106" s="3">
        <v>1</v>
      </c>
      <c r="C106" s="3">
        <v>1</v>
      </c>
      <c r="D106" s="3">
        <v>4</v>
      </c>
      <c r="E106" s="3">
        <v>4</v>
      </c>
      <c r="F106" s="3">
        <v>1</v>
      </c>
      <c r="G106" s="3">
        <v>3</v>
      </c>
      <c r="H106" s="3">
        <v>3</v>
      </c>
      <c r="I106" s="3"/>
      <c r="J106" s="3"/>
      <c r="K106" s="3"/>
      <c r="L106" s="3">
        <v>10.2018</v>
      </c>
      <c r="M106" s="3"/>
      <c r="N106" s="3"/>
      <c r="O106" s="3"/>
      <c r="P106" s="3">
        <v>2</v>
      </c>
      <c r="Q106" s="3">
        <v>2</v>
      </c>
      <c r="R106" s="3"/>
      <c r="S106" s="3"/>
      <c r="T106" s="3">
        <v>1</v>
      </c>
      <c r="U106" s="3">
        <v>1</v>
      </c>
      <c r="V106" s="3">
        <v>1</v>
      </c>
      <c r="W106" s="3">
        <v>1</v>
      </c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x14ac:dyDescent="0.3">
      <c r="A107" s="92" t="s">
        <v>179</v>
      </c>
      <c r="B107" s="3">
        <v>1</v>
      </c>
      <c r="C107" s="3">
        <v>1</v>
      </c>
      <c r="D107" s="3">
        <v>3</v>
      </c>
      <c r="E107" s="3">
        <v>3</v>
      </c>
      <c r="F107" s="3">
        <v>1</v>
      </c>
      <c r="G107" s="3">
        <v>3</v>
      </c>
      <c r="H107" s="3">
        <v>3</v>
      </c>
      <c r="I107" s="3"/>
      <c r="J107" s="3"/>
      <c r="K107" s="3"/>
      <c r="L107" s="3">
        <v>12.2018</v>
      </c>
      <c r="M107" s="3"/>
      <c r="N107" s="3"/>
      <c r="O107" s="3"/>
      <c r="P107" s="3">
        <v>2</v>
      </c>
      <c r="Q107" s="3">
        <v>2</v>
      </c>
      <c r="R107" s="3"/>
      <c r="S107" s="3"/>
      <c r="T107" s="3">
        <v>3</v>
      </c>
      <c r="U107" s="3">
        <v>0.5</v>
      </c>
      <c r="V107" s="3">
        <v>3</v>
      </c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x14ac:dyDescent="0.3">
      <c r="A108" s="92" t="s">
        <v>180</v>
      </c>
      <c r="B108" s="3">
        <v>1</v>
      </c>
      <c r="C108" s="3">
        <v>1</v>
      </c>
      <c r="D108" s="3">
        <v>3</v>
      </c>
      <c r="E108" s="3">
        <v>3</v>
      </c>
      <c r="F108" s="3">
        <v>1</v>
      </c>
      <c r="G108" s="3">
        <v>2</v>
      </c>
      <c r="H108" s="3">
        <v>2</v>
      </c>
      <c r="I108" s="3"/>
      <c r="J108" s="3"/>
      <c r="K108" s="3"/>
      <c r="L108" s="3">
        <v>12.2018</v>
      </c>
      <c r="M108" s="3"/>
      <c r="N108" s="3"/>
      <c r="O108" s="3"/>
      <c r="P108" s="3">
        <v>2</v>
      </c>
      <c r="Q108" s="3">
        <v>2</v>
      </c>
      <c r="R108" s="3"/>
      <c r="S108" s="3"/>
      <c r="T108" s="3">
        <v>2</v>
      </c>
      <c r="U108" s="3">
        <v>0.5</v>
      </c>
      <c r="V108" s="3">
        <v>2</v>
      </c>
      <c r="W108" s="3">
        <v>0.5</v>
      </c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x14ac:dyDescent="0.3">
      <c r="A109" s="92" t="s">
        <v>182</v>
      </c>
      <c r="B109" s="3">
        <v>1</v>
      </c>
      <c r="C109" s="3">
        <v>1</v>
      </c>
      <c r="D109" s="3">
        <v>3</v>
      </c>
      <c r="E109" s="3">
        <v>3</v>
      </c>
      <c r="F109" s="3">
        <v>1</v>
      </c>
      <c r="G109" s="3">
        <v>3</v>
      </c>
      <c r="H109" s="3">
        <v>3</v>
      </c>
      <c r="I109" s="3"/>
      <c r="J109" s="3"/>
      <c r="K109" s="3"/>
      <c r="L109" s="3">
        <v>12.2018</v>
      </c>
      <c r="M109" s="3"/>
      <c r="N109" s="3"/>
      <c r="O109" s="3"/>
      <c r="P109" s="3">
        <v>2</v>
      </c>
      <c r="Q109" s="3">
        <v>2</v>
      </c>
      <c r="R109" s="3"/>
      <c r="S109" s="3"/>
      <c r="T109" s="3">
        <v>3</v>
      </c>
      <c r="U109" s="3">
        <v>0</v>
      </c>
      <c r="V109" s="3">
        <v>3</v>
      </c>
      <c r="W109" s="3">
        <v>0</v>
      </c>
      <c r="X109" s="3"/>
      <c r="Y109" s="3"/>
      <c r="Z109" s="3">
        <v>1</v>
      </c>
      <c r="AA109" s="3">
        <v>1</v>
      </c>
      <c r="AB109" s="3">
        <v>1</v>
      </c>
      <c r="AC109" s="3">
        <v>1</v>
      </c>
      <c r="AD109" s="3">
        <v>1</v>
      </c>
      <c r="AE109" s="3">
        <v>1</v>
      </c>
      <c r="AF109" s="3"/>
      <c r="AG109" s="3"/>
      <c r="AH109" s="3"/>
    </row>
    <row r="110" spans="1:34" x14ac:dyDescent="0.3">
      <c r="A110" s="104" t="s">
        <v>210</v>
      </c>
      <c r="B110" s="3">
        <v>1</v>
      </c>
      <c r="C110" s="3">
        <v>1</v>
      </c>
      <c r="D110" s="3">
        <v>10</v>
      </c>
      <c r="E110" s="3">
        <v>10</v>
      </c>
      <c r="F110" s="3">
        <v>1</v>
      </c>
      <c r="G110" s="3">
        <v>10</v>
      </c>
      <c r="H110" s="3">
        <v>10</v>
      </c>
      <c r="I110" s="3"/>
      <c r="J110" s="3"/>
      <c r="K110" s="3"/>
      <c r="L110" s="3">
        <v>6.2018000000000004</v>
      </c>
      <c r="M110" s="3"/>
      <c r="N110" s="3"/>
      <c r="O110" s="3"/>
      <c r="P110" s="3"/>
      <c r="Q110" s="3"/>
      <c r="R110" s="3"/>
      <c r="S110" s="3">
        <v>1661</v>
      </c>
      <c r="T110" s="3">
        <v>0.5</v>
      </c>
      <c r="U110" s="3">
        <v>0.3</v>
      </c>
      <c r="V110" s="3">
        <v>0.5</v>
      </c>
      <c r="W110" s="3">
        <v>0.3</v>
      </c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x14ac:dyDescent="0.3">
      <c r="A111" s="104" t="s">
        <v>213</v>
      </c>
      <c r="B111" s="3">
        <v>1</v>
      </c>
      <c r="C111" s="3">
        <v>1</v>
      </c>
      <c r="D111" s="3">
        <v>2</v>
      </c>
      <c r="E111" s="3">
        <v>2</v>
      </c>
      <c r="F111" s="3">
        <v>1</v>
      </c>
      <c r="G111" s="3">
        <v>2</v>
      </c>
      <c r="H111" s="3">
        <v>2</v>
      </c>
      <c r="I111" s="3"/>
      <c r="J111" s="3"/>
      <c r="K111" s="3"/>
      <c r="L111" s="3">
        <v>6.2018000000000004</v>
      </c>
      <c r="M111" s="3"/>
      <c r="N111" s="3"/>
      <c r="O111" s="3"/>
      <c r="P111" s="3">
        <v>1</v>
      </c>
      <c r="Q111" s="3">
        <v>1</v>
      </c>
      <c r="R111" s="3"/>
      <c r="S111" s="3">
        <v>711</v>
      </c>
      <c r="T111" s="3">
        <v>0.5</v>
      </c>
      <c r="U111" s="3">
        <v>0.3</v>
      </c>
      <c r="V111" s="3">
        <v>0.5</v>
      </c>
      <c r="W111" s="3">
        <v>0.3</v>
      </c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x14ac:dyDescent="0.3">
      <c r="A112" s="104" t="s">
        <v>211</v>
      </c>
      <c r="B112" s="3">
        <v>1</v>
      </c>
      <c r="C112" s="3">
        <v>1</v>
      </c>
      <c r="D112" s="3">
        <v>5</v>
      </c>
      <c r="E112" s="3">
        <v>5</v>
      </c>
      <c r="F112" s="3">
        <v>1</v>
      </c>
      <c r="G112" s="3">
        <v>5</v>
      </c>
      <c r="H112" s="3">
        <v>5</v>
      </c>
      <c r="I112" s="3"/>
      <c r="J112" s="3"/>
      <c r="K112" s="3"/>
      <c r="L112" s="3">
        <v>7.2018000000000004</v>
      </c>
      <c r="M112" s="3"/>
      <c r="N112" s="3"/>
      <c r="O112" s="3"/>
      <c r="P112" s="3">
        <v>1</v>
      </c>
      <c r="Q112" s="3">
        <v>1</v>
      </c>
      <c r="R112" s="3"/>
      <c r="S112" s="3">
        <v>1458</v>
      </c>
      <c r="T112" s="3">
        <v>0.5</v>
      </c>
      <c r="U112" s="3">
        <v>0.3</v>
      </c>
      <c r="V112" s="3">
        <v>0.5</v>
      </c>
      <c r="W112" s="3">
        <v>0.3</v>
      </c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x14ac:dyDescent="0.3">
      <c r="A113" s="104" t="s">
        <v>212</v>
      </c>
      <c r="B113" s="3">
        <v>1</v>
      </c>
      <c r="C113" s="3">
        <v>1</v>
      </c>
      <c r="D113" s="3">
        <v>9</v>
      </c>
      <c r="E113" s="3">
        <v>9</v>
      </c>
      <c r="F113" s="3"/>
      <c r="G113" s="3"/>
      <c r="H113" s="3"/>
      <c r="I113" s="3"/>
      <c r="J113" s="3"/>
      <c r="K113" s="3"/>
      <c r="L113" s="3">
        <v>12.2019</v>
      </c>
      <c r="M113" s="3"/>
      <c r="N113" s="3"/>
      <c r="O113" s="3"/>
      <c r="P113" s="3"/>
      <c r="Q113" s="3"/>
      <c r="R113" s="3"/>
      <c r="S113" s="3"/>
      <c r="T113" s="3">
        <v>26</v>
      </c>
      <c r="U113" s="3">
        <v>5</v>
      </c>
      <c r="V113" s="3">
        <v>26</v>
      </c>
      <c r="W113" s="3">
        <v>5</v>
      </c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5.6" x14ac:dyDescent="0.3">
      <c r="A114" s="103" t="s">
        <v>207</v>
      </c>
      <c r="B114" s="3">
        <v>1</v>
      </c>
      <c r="C114" s="3">
        <v>1</v>
      </c>
      <c r="D114" s="3">
        <v>10</v>
      </c>
      <c r="E114" s="3">
        <v>10</v>
      </c>
      <c r="F114" s="3">
        <v>1</v>
      </c>
      <c r="G114" s="3">
        <v>10</v>
      </c>
      <c r="H114" s="3">
        <v>10</v>
      </c>
      <c r="I114" s="3"/>
      <c r="J114" s="3"/>
      <c r="K114" s="3"/>
      <c r="L114" s="3">
        <v>12.2018</v>
      </c>
      <c r="M114" s="3"/>
      <c r="N114" s="3"/>
      <c r="O114" s="3"/>
      <c r="P114" s="3">
        <v>1</v>
      </c>
      <c r="Q114" s="3">
        <v>1</v>
      </c>
      <c r="R114" s="3"/>
      <c r="S114" s="3"/>
      <c r="T114" s="3">
        <v>15</v>
      </c>
      <c r="U114" s="3">
        <v>3</v>
      </c>
      <c r="V114" s="3">
        <v>18</v>
      </c>
      <c r="W114" s="3">
        <v>3</v>
      </c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5.6" x14ac:dyDescent="0.3">
      <c r="A115" s="7"/>
    </row>
    <row r="116" spans="1:34" ht="16.2" x14ac:dyDescent="0.3">
      <c r="A116" s="8"/>
    </row>
    <row r="117" spans="1:34" x14ac:dyDescent="0.3">
      <c r="A117" s="9"/>
    </row>
    <row r="118" spans="1:34" x14ac:dyDescent="0.3">
      <c r="A118" s="9"/>
    </row>
    <row r="119" spans="1:34" x14ac:dyDescent="0.3">
      <c r="A119" s="9"/>
    </row>
    <row r="120" spans="1:34" x14ac:dyDescent="0.3">
      <c r="A120" s="9"/>
    </row>
    <row r="121" spans="1:34" x14ac:dyDescent="0.3">
      <c r="A121" s="10"/>
    </row>
    <row r="122" spans="1:34" x14ac:dyDescent="0.3">
      <c r="A122" s="10"/>
    </row>
    <row r="123" spans="1:34" x14ac:dyDescent="0.3">
      <c r="A123" s="10"/>
    </row>
    <row r="124" spans="1:34" x14ac:dyDescent="0.3">
      <c r="A124" s="10"/>
    </row>
    <row r="125" spans="1:34" x14ac:dyDescent="0.3">
      <c r="A125" s="10"/>
    </row>
    <row r="126" spans="1:34" x14ac:dyDescent="0.3">
      <c r="A126" s="10"/>
    </row>
    <row r="127" spans="1:34" x14ac:dyDescent="0.3">
      <c r="A127" s="10"/>
    </row>
    <row r="128" spans="1:34" x14ac:dyDescent="0.3">
      <c r="A128" s="10"/>
    </row>
    <row r="129" spans="1:1" x14ac:dyDescent="0.3">
      <c r="A129" s="10"/>
    </row>
    <row r="130" spans="1:1" x14ac:dyDescent="0.3">
      <c r="A130" s="10"/>
    </row>
    <row r="131" spans="1:1" x14ac:dyDescent="0.3">
      <c r="A131" s="10"/>
    </row>
    <row r="132" spans="1:1" x14ac:dyDescent="0.3">
      <c r="A132" s="10"/>
    </row>
    <row r="133" spans="1:1" x14ac:dyDescent="0.3">
      <c r="A133" s="10"/>
    </row>
    <row r="134" spans="1:1" x14ac:dyDescent="0.3">
      <c r="A134" s="10"/>
    </row>
    <row r="135" spans="1:1" x14ac:dyDescent="0.3">
      <c r="A135" s="10"/>
    </row>
    <row r="136" spans="1:1" x14ac:dyDescent="0.3">
      <c r="A136" s="10"/>
    </row>
    <row r="137" spans="1:1" x14ac:dyDescent="0.3">
      <c r="A137" s="10"/>
    </row>
    <row r="138" spans="1:1" x14ac:dyDescent="0.3">
      <c r="A138" s="10"/>
    </row>
    <row r="139" spans="1:1" x14ac:dyDescent="0.3">
      <c r="A139" s="10"/>
    </row>
    <row r="140" spans="1:1" x14ac:dyDescent="0.3">
      <c r="A140" s="10"/>
    </row>
    <row r="141" spans="1:1" ht="16.2" x14ac:dyDescent="0.3">
      <c r="A141" s="8"/>
    </row>
  </sheetData>
  <mergeCells count="33">
    <mergeCell ref="B7:B8"/>
    <mergeCell ref="A4:T4"/>
    <mergeCell ref="A5:T5"/>
    <mergeCell ref="A3:T3"/>
    <mergeCell ref="E7:E8"/>
    <mergeCell ref="R7:R8"/>
    <mergeCell ref="T7:T8"/>
    <mergeCell ref="H7:H8"/>
    <mergeCell ref="S7:S8"/>
    <mergeCell ref="O7:O8"/>
    <mergeCell ref="P7:P8"/>
    <mergeCell ref="Q7:Q8"/>
    <mergeCell ref="A7:A8"/>
    <mergeCell ref="C7:C8"/>
    <mergeCell ref="D7:D8"/>
    <mergeCell ref="F7:F8"/>
    <mergeCell ref="G7:G8"/>
    <mergeCell ref="M7:M8"/>
    <mergeCell ref="N7:N8"/>
    <mergeCell ref="X7:Y7"/>
    <mergeCell ref="Z7:AA7"/>
    <mergeCell ref="V7:V8"/>
    <mergeCell ref="W7:W8"/>
    <mergeCell ref="U7:U8"/>
    <mergeCell ref="K7:K8"/>
    <mergeCell ref="AB1:AH1"/>
    <mergeCell ref="AF7:AF8"/>
    <mergeCell ref="AG7:AH7"/>
    <mergeCell ref="I7:I8"/>
    <mergeCell ref="J7:J8"/>
    <mergeCell ref="AD7:AE7"/>
    <mergeCell ref="AB7:AC7"/>
    <mergeCell ref="L7:L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51"/>
  <sheetViews>
    <sheetView zoomScale="70" zoomScaleNormal="70" workbookViewId="0">
      <selection activeCell="A4" sqref="A4:N4"/>
    </sheetView>
  </sheetViews>
  <sheetFormatPr defaultRowHeight="14.4" x14ac:dyDescent="0.3"/>
  <cols>
    <col min="1" max="1" width="32.44140625" customWidth="1"/>
    <col min="2" max="2" width="21.33203125" customWidth="1"/>
    <col min="3" max="3" width="23.109375" customWidth="1"/>
    <col min="4" max="4" width="16.6640625" customWidth="1"/>
    <col min="5" max="5" width="17.33203125" customWidth="1"/>
    <col min="8" max="8" width="17.5546875" customWidth="1"/>
    <col min="10" max="10" width="9.88671875" customWidth="1"/>
    <col min="11" max="11" width="14.44140625" customWidth="1"/>
    <col min="12" max="12" width="9.88671875" customWidth="1"/>
    <col min="13" max="13" width="12.44140625" customWidth="1"/>
    <col min="14" max="14" width="16.6640625" customWidth="1"/>
  </cols>
  <sheetData>
    <row r="1" spans="1:14" ht="36.75" customHeight="1" x14ac:dyDescent="0.3">
      <c r="H1" s="105" t="s">
        <v>39</v>
      </c>
      <c r="I1" s="105"/>
      <c r="J1" s="105"/>
      <c r="K1" s="105"/>
      <c r="L1" s="105"/>
      <c r="M1" s="105"/>
      <c r="N1" s="105"/>
    </row>
    <row r="2" spans="1:14" x14ac:dyDescent="0.3">
      <c r="M2" t="s">
        <v>116</v>
      </c>
      <c r="N2" t="s">
        <v>118</v>
      </c>
    </row>
    <row r="3" spans="1:14" x14ac:dyDescent="0.3">
      <c r="A3" s="132" t="s">
        <v>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x14ac:dyDescent="0.3">
      <c r="A4" s="133" t="s">
        <v>104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x14ac:dyDescent="0.3">
      <c r="A5" s="133" t="s">
        <v>187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7" spans="1:14" x14ac:dyDescent="0.3">
      <c r="A7" s="141" t="s">
        <v>83</v>
      </c>
      <c r="B7" s="129" t="s">
        <v>112</v>
      </c>
      <c r="C7" s="142" t="s">
        <v>84</v>
      </c>
      <c r="D7" s="134" t="s">
        <v>105</v>
      </c>
      <c r="E7" s="134" t="s">
        <v>106</v>
      </c>
      <c r="F7" s="143" t="s">
        <v>85</v>
      </c>
      <c r="G7" s="143"/>
      <c r="H7" s="144" t="s">
        <v>86</v>
      </c>
      <c r="I7" s="134" t="s">
        <v>87</v>
      </c>
      <c r="J7" s="134"/>
      <c r="K7" s="134"/>
      <c r="L7" s="134"/>
      <c r="M7" s="134"/>
      <c r="N7" s="134"/>
    </row>
    <row r="8" spans="1:14" x14ac:dyDescent="0.3">
      <c r="A8" s="141"/>
      <c r="B8" s="130"/>
      <c r="C8" s="142"/>
      <c r="D8" s="134"/>
      <c r="E8" s="134"/>
      <c r="F8" s="135" t="s">
        <v>88</v>
      </c>
      <c r="G8" s="136" t="s">
        <v>89</v>
      </c>
      <c r="H8" s="144"/>
      <c r="I8" s="137" t="s">
        <v>90</v>
      </c>
      <c r="J8" s="138" t="s">
        <v>91</v>
      </c>
      <c r="K8" s="139" t="s">
        <v>92</v>
      </c>
      <c r="L8" s="140" t="s">
        <v>93</v>
      </c>
      <c r="M8" s="140"/>
      <c r="N8" s="140"/>
    </row>
    <row r="9" spans="1:14" ht="45.75" customHeight="1" x14ac:dyDescent="0.3">
      <c r="A9" s="141"/>
      <c r="B9" s="131"/>
      <c r="C9" s="142"/>
      <c r="D9" s="134"/>
      <c r="E9" s="134"/>
      <c r="F9" s="135"/>
      <c r="G9" s="136"/>
      <c r="H9" s="144"/>
      <c r="I9" s="137"/>
      <c r="J9" s="138"/>
      <c r="K9" s="139"/>
      <c r="L9" s="74" t="s">
        <v>90</v>
      </c>
      <c r="M9" s="76" t="s">
        <v>91</v>
      </c>
      <c r="N9" s="78" t="s">
        <v>92</v>
      </c>
    </row>
    <row r="10" spans="1:14" x14ac:dyDescent="0.3">
      <c r="A10" s="59">
        <v>1</v>
      </c>
      <c r="B10" s="84">
        <v>2</v>
      </c>
      <c r="C10" s="60">
        <v>3</v>
      </c>
      <c r="D10" s="55">
        <v>4</v>
      </c>
      <c r="E10" s="55">
        <v>5</v>
      </c>
      <c r="F10" s="64">
        <v>6</v>
      </c>
      <c r="G10" s="71">
        <v>7</v>
      </c>
      <c r="H10" s="65">
        <v>8</v>
      </c>
      <c r="I10" s="70">
        <v>9</v>
      </c>
      <c r="J10" s="67">
        <v>10</v>
      </c>
      <c r="K10" s="69">
        <v>11</v>
      </c>
      <c r="L10" s="68">
        <v>12</v>
      </c>
      <c r="M10" s="68">
        <v>13</v>
      </c>
      <c r="N10" s="68">
        <v>14</v>
      </c>
    </row>
    <row r="11" spans="1:14" ht="15.6" x14ac:dyDescent="0.3">
      <c r="A11" s="61" t="s">
        <v>14</v>
      </c>
      <c r="B11" s="87"/>
      <c r="C11" s="56">
        <f>SUM(C12,C16,C20,C24,C28,C32,C36,C40,C44,C48)</f>
        <v>0</v>
      </c>
      <c r="D11" s="56" t="e">
        <f>AVERAGE(D12,D16,D20,D24,D28,D32,D36,D40,D44,D48)</f>
        <v>#DIV/0!</v>
      </c>
      <c r="E11" s="56" t="e">
        <f>AVERAGE(E12,E16,E20,E24,E28,E32,E36,E40,E44,E48)</f>
        <v>#DIV/0!</v>
      </c>
      <c r="F11" s="63">
        <f t="shared" ref="F11:N11" si="0">SUM(F12,F16,F20,F24,F28,F32,F36,F40,F44,F48)</f>
        <v>0</v>
      </c>
      <c r="G11" s="63">
        <f t="shared" si="0"/>
        <v>0</v>
      </c>
      <c r="H11" s="63">
        <f t="shared" si="0"/>
        <v>0</v>
      </c>
      <c r="I11" s="63">
        <f t="shared" si="0"/>
        <v>0</v>
      </c>
      <c r="J11" s="63">
        <f t="shared" si="0"/>
        <v>0</v>
      </c>
      <c r="K11" s="63">
        <f t="shared" si="0"/>
        <v>0</v>
      </c>
      <c r="L11" s="63">
        <f t="shared" si="0"/>
        <v>0</v>
      </c>
      <c r="M11" s="63">
        <f t="shared" si="0"/>
        <v>0</v>
      </c>
      <c r="N11" s="63">
        <f t="shared" si="0"/>
        <v>0</v>
      </c>
    </row>
    <row r="12" spans="1:14" x14ac:dyDescent="0.3">
      <c r="A12" s="62" t="s">
        <v>94</v>
      </c>
      <c r="B12" s="88"/>
      <c r="C12" s="56">
        <f>COUNTA(C13:C15)</f>
        <v>0</v>
      </c>
      <c r="D12" s="56" t="e">
        <f>AVERAGE(D13:D15)</f>
        <v>#DIV/0!</v>
      </c>
      <c r="E12" s="56" t="e">
        <f>AVERAGE(E13:E14)</f>
        <v>#DIV/0!</v>
      </c>
      <c r="F12" s="63">
        <f t="shared" ref="F12:N12" si="1">SUM(F13:F15)</f>
        <v>0</v>
      </c>
      <c r="G12" s="63">
        <f t="shared" si="1"/>
        <v>0</v>
      </c>
      <c r="H12" s="63">
        <f t="shared" si="1"/>
        <v>0</v>
      </c>
      <c r="I12" s="63">
        <f t="shared" si="1"/>
        <v>0</v>
      </c>
      <c r="J12" s="63">
        <f t="shared" si="1"/>
        <v>0</v>
      </c>
      <c r="K12" s="63">
        <f t="shared" si="1"/>
        <v>0</v>
      </c>
      <c r="L12" s="63">
        <f t="shared" si="1"/>
        <v>0</v>
      </c>
      <c r="M12" s="63">
        <f t="shared" si="1"/>
        <v>0</v>
      </c>
      <c r="N12" s="63">
        <f t="shared" si="1"/>
        <v>0</v>
      </c>
    </row>
    <row r="13" spans="1:14" x14ac:dyDescent="0.3">
      <c r="A13" s="57"/>
      <c r="B13" s="85"/>
      <c r="C13" s="58"/>
      <c r="D13" s="3"/>
      <c r="E13" s="3"/>
      <c r="F13" s="73"/>
      <c r="G13" s="72"/>
      <c r="H13" s="13"/>
      <c r="I13" s="12"/>
      <c r="J13" s="80"/>
      <c r="K13" s="81"/>
      <c r="L13" s="75"/>
      <c r="M13" s="77"/>
      <c r="N13" s="79"/>
    </row>
    <row r="14" spans="1:14" x14ac:dyDescent="0.3">
      <c r="A14" s="57"/>
      <c r="B14" s="85"/>
      <c r="C14" s="58"/>
      <c r="D14" s="3"/>
      <c r="E14" s="3"/>
      <c r="F14" s="73"/>
      <c r="G14" s="72"/>
      <c r="H14" s="13"/>
      <c r="I14" s="12"/>
      <c r="J14" s="80"/>
      <c r="K14" s="81"/>
      <c r="L14" s="75"/>
      <c r="M14" s="77"/>
      <c r="N14" s="79"/>
    </row>
    <row r="15" spans="1:14" x14ac:dyDescent="0.3">
      <c r="A15" s="57"/>
      <c r="B15" s="85"/>
      <c r="C15" s="58"/>
      <c r="D15" s="3"/>
      <c r="E15" s="3"/>
      <c r="F15" s="73"/>
      <c r="G15" s="72"/>
      <c r="H15" s="13"/>
      <c r="I15" s="12"/>
      <c r="J15" s="80"/>
      <c r="K15" s="81"/>
      <c r="L15" s="75"/>
      <c r="M15" s="77"/>
      <c r="N15" s="79"/>
    </row>
    <row r="16" spans="1:14" x14ac:dyDescent="0.3">
      <c r="A16" s="62" t="s">
        <v>95</v>
      </c>
      <c r="B16" s="88"/>
      <c r="C16" s="56">
        <f>COUNTA(C17:C19)</f>
        <v>0</v>
      </c>
      <c r="D16" s="56" t="e">
        <f>AVERAGE(D17:D19)</f>
        <v>#DIV/0!</v>
      </c>
      <c r="E16" s="56" t="e">
        <f>AVERAGE(E17:E19)</f>
        <v>#DIV/0!</v>
      </c>
      <c r="F16" s="63">
        <f t="shared" ref="F16:N16" si="2">SUM(F17:F19)</f>
        <v>0</v>
      </c>
      <c r="G16" s="63">
        <f t="shared" si="2"/>
        <v>0</v>
      </c>
      <c r="H16" s="63">
        <f t="shared" si="2"/>
        <v>0</v>
      </c>
      <c r="I16" s="63">
        <f t="shared" si="2"/>
        <v>0</v>
      </c>
      <c r="J16" s="63">
        <f t="shared" si="2"/>
        <v>0</v>
      </c>
      <c r="K16" s="63">
        <f t="shared" si="2"/>
        <v>0</v>
      </c>
      <c r="L16" s="63">
        <f t="shared" si="2"/>
        <v>0</v>
      </c>
      <c r="M16" s="63">
        <f t="shared" si="2"/>
        <v>0</v>
      </c>
      <c r="N16" s="63">
        <f t="shared" si="2"/>
        <v>0</v>
      </c>
    </row>
    <row r="17" spans="1:14" x14ac:dyDescent="0.3">
      <c r="A17" s="57"/>
      <c r="B17" s="85"/>
      <c r="C17" s="58"/>
      <c r="D17" s="3"/>
      <c r="E17" s="3"/>
      <c r="F17" s="73"/>
      <c r="G17" s="72"/>
      <c r="H17" s="13"/>
      <c r="I17" s="12"/>
      <c r="J17" s="80"/>
      <c r="K17" s="81"/>
      <c r="L17" s="75"/>
      <c r="M17" s="77"/>
      <c r="N17" s="79"/>
    </row>
    <row r="18" spans="1:14" x14ac:dyDescent="0.3">
      <c r="A18" s="57"/>
      <c r="B18" s="85"/>
      <c r="C18" s="58"/>
      <c r="D18" s="3"/>
      <c r="E18" s="3"/>
      <c r="F18" s="73"/>
      <c r="G18" s="72"/>
      <c r="H18" s="13"/>
      <c r="I18" s="12"/>
      <c r="J18" s="80"/>
      <c r="K18" s="81"/>
      <c r="L18" s="75"/>
      <c r="M18" s="77"/>
      <c r="N18" s="79"/>
    </row>
    <row r="19" spans="1:14" x14ac:dyDescent="0.3">
      <c r="A19" s="57"/>
      <c r="B19" s="85"/>
      <c r="C19" s="58"/>
      <c r="D19" s="3"/>
      <c r="E19" s="3"/>
      <c r="F19" s="73"/>
      <c r="G19" s="72"/>
      <c r="H19" s="13"/>
      <c r="I19" s="12"/>
      <c r="J19" s="80"/>
      <c r="K19" s="81"/>
      <c r="L19" s="75"/>
      <c r="M19" s="77"/>
      <c r="N19" s="79"/>
    </row>
    <row r="20" spans="1:14" ht="18" customHeight="1" x14ac:dyDescent="0.3">
      <c r="A20" s="62" t="s">
        <v>96</v>
      </c>
      <c r="B20" s="88"/>
      <c r="C20" s="56">
        <f>COUNTA(C21:C23)</f>
        <v>0</v>
      </c>
      <c r="D20" s="56" t="e">
        <f>AVERAGE(D21:D23)</f>
        <v>#DIV/0!</v>
      </c>
      <c r="E20" s="56" t="e">
        <f>AVERAGE(E21:E23)</f>
        <v>#DIV/0!</v>
      </c>
      <c r="F20" s="63">
        <f t="shared" ref="F20:N20" si="3">SUM(F21:F23)</f>
        <v>0</v>
      </c>
      <c r="G20" s="63">
        <f t="shared" si="3"/>
        <v>0</v>
      </c>
      <c r="H20" s="63">
        <f t="shared" si="3"/>
        <v>0</v>
      </c>
      <c r="I20" s="63">
        <f t="shared" si="3"/>
        <v>0</v>
      </c>
      <c r="J20" s="63">
        <f t="shared" si="3"/>
        <v>0</v>
      </c>
      <c r="K20" s="63">
        <f t="shared" si="3"/>
        <v>0</v>
      </c>
      <c r="L20" s="63">
        <f t="shared" si="3"/>
        <v>0</v>
      </c>
      <c r="M20" s="63">
        <f t="shared" si="3"/>
        <v>0</v>
      </c>
      <c r="N20" s="63">
        <f t="shared" si="3"/>
        <v>0</v>
      </c>
    </row>
    <row r="21" spans="1:14" x14ac:dyDescent="0.3">
      <c r="A21" s="57"/>
      <c r="B21" s="85"/>
      <c r="C21" s="58"/>
      <c r="D21" s="3"/>
      <c r="E21" s="3"/>
      <c r="F21" s="73"/>
      <c r="G21" s="72"/>
      <c r="H21" s="13"/>
      <c r="I21" s="12"/>
      <c r="J21" s="80"/>
      <c r="K21" s="81"/>
      <c r="L21" s="75"/>
      <c r="M21" s="77"/>
      <c r="N21" s="79"/>
    </row>
    <row r="22" spans="1:14" x14ac:dyDescent="0.3">
      <c r="A22" s="57"/>
      <c r="B22" s="85"/>
      <c r="C22" s="58"/>
      <c r="D22" s="3"/>
      <c r="E22" s="3"/>
      <c r="F22" s="73"/>
      <c r="G22" s="72"/>
      <c r="H22" s="13"/>
      <c r="I22" s="12"/>
      <c r="J22" s="80"/>
      <c r="K22" s="81"/>
      <c r="L22" s="75"/>
      <c r="M22" s="77"/>
      <c r="N22" s="79"/>
    </row>
    <row r="23" spans="1:14" x14ac:dyDescent="0.3">
      <c r="A23" s="57"/>
      <c r="B23" s="85"/>
      <c r="C23" s="58"/>
      <c r="D23" s="3"/>
      <c r="E23" s="3"/>
      <c r="F23" s="73"/>
      <c r="G23" s="72"/>
      <c r="H23" s="13"/>
      <c r="I23" s="12"/>
      <c r="J23" s="80"/>
      <c r="K23" s="81"/>
      <c r="L23" s="75"/>
      <c r="M23" s="77"/>
      <c r="N23" s="79"/>
    </row>
    <row r="24" spans="1:14" ht="41.4" x14ac:dyDescent="0.3">
      <c r="A24" s="62" t="s">
        <v>97</v>
      </c>
      <c r="B24" s="88"/>
      <c r="C24" s="56">
        <f>COUNTA(C25:C27)</f>
        <v>0</v>
      </c>
      <c r="D24" s="56" t="e">
        <f>AVERAGE(D25:D27)</f>
        <v>#DIV/0!</v>
      </c>
      <c r="E24" s="56" t="e">
        <f>AVERAGE(E25:E27)</f>
        <v>#DIV/0!</v>
      </c>
      <c r="F24" s="63">
        <f t="shared" ref="F24:N24" si="4">SUM(F25:F27)</f>
        <v>0</v>
      </c>
      <c r="G24" s="63">
        <f t="shared" si="4"/>
        <v>0</v>
      </c>
      <c r="H24" s="63">
        <f t="shared" si="4"/>
        <v>0</v>
      </c>
      <c r="I24" s="63">
        <f t="shared" si="4"/>
        <v>0</v>
      </c>
      <c r="J24" s="63">
        <f t="shared" si="4"/>
        <v>0</v>
      </c>
      <c r="K24" s="63">
        <f t="shared" si="4"/>
        <v>0</v>
      </c>
      <c r="L24" s="63">
        <f t="shared" si="4"/>
        <v>0</v>
      </c>
      <c r="M24" s="63">
        <f t="shared" si="4"/>
        <v>0</v>
      </c>
      <c r="N24" s="63">
        <f t="shared" si="4"/>
        <v>0</v>
      </c>
    </row>
    <row r="25" spans="1:14" x14ac:dyDescent="0.3">
      <c r="A25" s="57"/>
      <c r="B25" s="85"/>
      <c r="C25" s="58"/>
      <c r="D25" s="3"/>
      <c r="E25" s="3"/>
      <c r="F25" s="73"/>
      <c r="G25" s="72"/>
      <c r="H25" s="13"/>
      <c r="I25" s="12"/>
      <c r="J25" s="80"/>
      <c r="K25" s="81"/>
      <c r="L25" s="75"/>
      <c r="M25" s="77"/>
      <c r="N25" s="79"/>
    </row>
    <row r="26" spans="1:14" x14ac:dyDescent="0.3">
      <c r="A26" s="57"/>
      <c r="B26" s="85"/>
      <c r="C26" s="58"/>
      <c r="D26" s="3"/>
      <c r="E26" s="3"/>
      <c r="F26" s="73"/>
      <c r="G26" s="72"/>
      <c r="H26" s="13"/>
      <c r="I26" s="12"/>
      <c r="J26" s="80"/>
      <c r="K26" s="81"/>
      <c r="L26" s="75"/>
      <c r="M26" s="77"/>
      <c r="N26" s="79"/>
    </row>
    <row r="27" spans="1:14" x14ac:dyDescent="0.3">
      <c r="A27" s="57"/>
      <c r="B27" s="85"/>
      <c r="C27" s="58"/>
      <c r="D27" s="3"/>
      <c r="E27" s="3"/>
      <c r="F27" s="73"/>
      <c r="G27" s="72"/>
      <c r="H27" s="13"/>
      <c r="I27" s="12"/>
      <c r="J27" s="80"/>
      <c r="K27" s="81"/>
      <c r="L27" s="75"/>
      <c r="M27" s="77"/>
      <c r="N27" s="79"/>
    </row>
    <row r="28" spans="1:14" x14ac:dyDescent="0.3">
      <c r="A28" s="62" t="s">
        <v>98</v>
      </c>
      <c r="B28" s="88"/>
      <c r="C28" s="56">
        <f>COUNTA(C29:C31)</f>
        <v>0</v>
      </c>
      <c r="D28" s="56" t="e">
        <f>AVERAGE(D29:D31)</f>
        <v>#DIV/0!</v>
      </c>
      <c r="E28" s="56" t="e">
        <f>AVERAGE(E29:E31)</f>
        <v>#DIV/0!</v>
      </c>
      <c r="F28" s="63">
        <f t="shared" ref="F28:N28" si="5">SUM(F29:F31)</f>
        <v>0</v>
      </c>
      <c r="G28" s="63">
        <f t="shared" si="5"/>
        <v>0</v>
      </c>
      <c r="H28" s="63">
        <f t="shared" si="5"/>
        <v>0</v>
      </c>
      <c r="I28" s="63">
        <f t="shared" si="5"/>
        <v>0</v>
      </c>
      <c r="J28" s="63">
        <f t="shared" si="5"/>
        <v>0</v>
      </c>
      <c r="K28" s="63">
        <f t="shared" si="5"/>
        <v>0</v>
      </c>
      <c r="L28" s="63">
        <f t="shared" si="5"/>
        <v>0</v>
      </c>
      <c r="M28" s="63">
        <f t="shared" si="5"/>
        <v>0</v>
      </c>
      <c r="N28" s="63">
        <f t="shared" si="5"/>
        <v>0</v>
      </c>
    </row>
    <row r="29" spans="1:14" x14ac:dyDescent="0.3">
      <c r="A29" s="57"/>
      <c r="B29" s="85"/>
      <c r="C29" s="58"/>
      <c r="D29" s="3"/>
      <c r="E29" s="3"/>
      <c r="F29" s="73"/>
      <c r="G29" s="72"/>
      <c r="H29" s="13"/>
      <c r="I29" s="12"/>
      <c r="J29" s="80"/>
      <c r="K29" s="81"/>
      <c r="L29" s="75"/>
      <c r="M29" s="77"/>
      <c r="N29" s="79"/>
    </row>
    <row r="30" spans="1:14" x14ac:dyDescent="0.3">
      <c r="A30" s="57"/>
      <c r="B30" s="85"/>
      <c r="C30" s="58"/>
      <c r="D30" s="3"/>
      <c r="E30" s="3"/>
      <c r="F30" s="73"/>
      <c r="G30" s="72"/>
      <c r="H30" s="13"/>
      <c r="I30" s="12"/>
      <c r="J30" s="80"/>
      <c r="K30" s="81"/>
      <c r="L30" s="75"/>
      <c r="M30" s="77"/>
      <c r="N30" s="79"/>
    </row>
    <row r="31" spans="1:14" x14ac:dyDescent="0.3">
      <c r="A31" s="57"/>
      <c r="B31" s="85"/>
      <c r="C31" s="58"/>
      <c r="D31" s="3"/>
      <c r="E31" s="3"/>
      <c r="F31" s="73"/>
      <c r="G31" s="72"/>
      <c r="H31" s="13"/>
      <c r="I31" s="12"/>
      <c r="J31" s="80"/>
      <c r="K31" s="81"/>
      <c r="L31" s="75"/>
      <c r="M31" s="77"/>
      <c r="N31" s="79"/>
    </row>
    <row r="32" spans="1:14" ht="41.4" x14ac:dyDescent="0.3">
      <c r="A32" s="62" t="s">
        <v>99</v>
      </c>
      <c r="B32" s="88"/>
      <c r="C32" s="56">
        <f>COUNTA(C33:C35)</f>
        <v>0</v>
      </c>
      <c r="D32" s="56" t="e">
        <f>AVERAGE(D33:D35)</f>
        <v>#DIV/0!</v>
      </c>
      <c r="E32" s="56" t="e">
        <f>AVERAGE(E33:E35)</f>
        <v>#DIV/0!</v>
      </c>
      <c r="F32" s="63">
        <f t="shared" ref="F32:N32" si="6">SUM(F33:F35)</f>
        <v>0</v>
      </c>
      <c r="G32" s="63">
        <f t="shared" si="6"/>
        <v>0</v>
      </c>
      <c r="H32" s="63">
        <f t="shared" si="6"/>
        <v>0</v>
      </c>
      <c r="I32" s="63">
        <f t="shared" si="6"/>
        <v>0</v>
      </c>
      <c r="J32" s="63">
        <f t="shared" si="6"/>
        <v>0</v>
      </c>
      <c r="K32" s="63">
        <f t="shared" si="6"/>
        <v>0</v>
      </c>
      <c r="L32" s="63">
        <f t="shared" si="6"/>
        <v>0</v>
      </c>
      <c r="M32" s="63">
        <f t="shared" si="6"/>
        <v>0</v>
      </c>
      <c r="N32" s="63">
        <f t="shared" si="6"/>
        <v>0</v>
      </c>
    </row>
    <row r="33" spans="1:14" x14ac:dyDescent="0.3">
      <c r="A33" s="57"/>
      <c r="B33" s="85"/>
      <c r="C33" s="58"/>
      <c r="D33" s="3"/>
      <c r="E33" s="3"/>
      <c r="F33" s="73"/>
      <c r="G33" s="72"/>
      <c r="H33" s="13"/>
      <c r="I33" s="12"/>
      <c r="J33" s="80"/>
      <c r="K33" s="81"/>
      <c r="L33" s="75"/>
      <c r="M33" s="77"/>
      <c r="N33" s="79"/>
    </row>
    <row r="34" spans="1:14" x14ac:dyDescent="0.3">
      <c r="A34" s="57"/>
      <c r="B34" s="85"/>
      <c r="C34" s="58"/>
      <c r="D34" s="3"/>
      <c r="E34" s="3"/>
      <c r="F34" s="73"/>
      <c r="G34" s="72"/>
      <c r="H34" s="13"/>
      <c r="I34" s="12"/>
      <c r="J34" s="80"/>
      <c r="K34" s="81"/>
      <c r="L34" s="75"/>
      <c r="M34" s="77"/>
      <c r="N34" s="79"/>
    </row>
    <row r="35" spans="1:14" x14ac:dyDescent="0.3">
      <c r="A35" s="57"/>
      <c r="B35" s="85"/>
      <c r="C35" s="58"/>
      <c r="D35" s="3"/>
      <c r="E35" s="3"/>
      <c r="F35" s="73"/>
      <c r="G35" s="72"/>
      <c r="H35" s="13"/>
      <c r="I35" s="12"/>
      <c r="J35" s="80"/>
      <c r="K35" s="81"/>
      <c r="L35" s="75"/>
      <c r="M35" s="77"/>
      <c r="N35" s="79"/>
    </row>
    <row r="36" spans="1:14" x14ac:dyDescent="0.3">
      <c r="A36" s="62" t="s">
        <v>100</v>
      </c>
      <c r="B36" s="88"/>
      <c r="C36" s="56">
        <f>COUNTA(C37:C39)</f>
        <v>0</v>
      </c>
      <c r="D36" s="56" t="e">
        <f>AVERAGE(D37:D39)</f>
        <v>#DIV/0!</v>
      </c>
      <c r="E36" s="56" t="e">
        <f>AVERAGE(E37:E39)</f>
        <v>#DIV/0!</v>
      </c>
      <c r="F36" s="63">
        <f t="shared" ref="F36:N36" si="7">SUM(F37:F39)</f>
        <v>0</v>
      </c>
      <c r="G36" s="63">
        <f t="shared" si="7"/>
        <v>0</v>
      </c>
      <c r="H36" s="63">
        <f t="shared" si="7"/>
        <v>0</v>
      </c>
      <c r="I36" s="63">
        <f t="shared" si="7"/>
        <v>0</v>
      </c>
      <c r="J36" s="63">
        <f t="shared" si="7"/>
        <v>0</v>
      </c>
      <c r="K36" s="63">
        <f t="shared" si="7"/>
        <v>0</v>
      </c>
      <c r="L36" s="63">
        <f t="shared" si="7"/>
        <v>0</v>
      </c>
      <c r="M36" s="63">
        <f t="shared" si="7"/>
        <v>0</v>
      </c>
      <c r="N36" s="63">
        <f t="shared" si="7"/>
        <v>0</v>
      </c>
    </row>
    <row r="37" spans="1:14" x14ac:dyDescent="0.3">
      <c r="A37" s="57"/>
      <c r="B37" s="85"/>
      <c r="C37" s="58"/>
      <c r="D37" s="3"/>
      <c r="E37" s="3"/>
      <c r="F37" s="73"/>
      <c r="G37" s="72"/>
      <c r="H37" s="13"/>
      <c r="I37" s="12"/>
      <c r="J37" s="80"/>
      <c r="K37" s="81"/>
      <c r="L37" s="75"/>
      <c r="M37" s="77"/>
      <c r="N37" s="79"/>
    </row>
    <row r="38" spans="1:14" x14ac:dyDescent="0.3">
      <c r="A38" s="57"/>
      <c r="B38" s="85"/>
      <c r="C38" s="58"/>
      <c r="D38" s="3"/>
      <c r="E38" s="3"/>
      <c r="F38" s="73"/>
      <c r="G38" s="72"/>
      <c r="H38" s="13"/>
      <c r="I38" s="12"/>
      <c r="J38" s="80"/>
      <c r="K38" s="81"/>
      <c r="L38" s="75"/>
      <c r="M38" s="77"/>
      <c r="N38" s="79"/>
    </row>
    <row r="39" spans="1:14" x14ac:dyDescent="0.3">
      <c r="A39" s="57"/>
      <c r="B39" s="85"/>
      <c r="C39" s="58"/>
      <c r="D39" s="3"/>
      <c r="E39" s="3"/>
      <c r="F39" s="73"/>
      <c r="G39" s="72"/>
      <c r="H39" s="13"/>
      <c r="I39" s="12"/>
      <c r="J39" s="80"/>
      <c r="K39" s="81"/>
      <c r="L39" s="75"/>
      <c r="M39" s="77"/>
      <c r="N39" s="79"/>
    </row>
    <row r="40" spans="1:14" x14ac:dyDescent="0.3">
      <c r="A40" s="62" t="s">
        <v>101</v>
      </c>
      <c r="B40" s="88"/>
      <c r="C40" s="56">
        <f>COUNTA(C41:C43)</f>
        <v>0</v>
      </c>
      <c r="D40" s="56" t="e">
        <f>AVERAGE(D41:D43)</f>
        <v>#DIV/0!</v>
      </c>
      <c r="E40" s="56" t="e">
        <f>AVERAGE(E41:E43)</f>
        <v>#DIV/0!</v>
      </c>
      <c r="F40" s="63">
        <f t="shared" ref="F40:N40" si="8">SUM(F41:F43)</f>
        <v>0</v>
      </c>
      <c r="G40" s="63">
        <f t="shared" si="8"/>
        <v>0</v>
      </c>
      <c r="H40" s="63">
        <f t="shared" si="8"/>
        <v>0</v>
      </c>
      <c r="I40" s="63">
        <f t="shared" si="8"/>
        <v>0</v>
      </c>
      <c r="J40" s="63">
        <f t="shared" si="8"/>
        <v>0</v>
      </c>
      <c r="K40" s="63">
        <f t="shared" si="8"/>
        <v>0</v>
      </c>
      <c r="L40" s="63">
        <f t="shared" si="8"/>
        <v>0</v>
      </c>
      <c r="M40" s="63">
        <f t="shared" si="8"/>
        <v>0</v>
      </c>
      <c r="N40" s="63">
        <f t="shared" si="8"/>
        <v>0</v>
      </c>
    </row>
    <row r="41" spans="1:14" x14ac:dyDescent="0.3">
      <c r="A41" s="57"/>
      <c r="B41" s="85"/>
      <c r="C41" s="58"/>
      <c r="D41" s="3"/>
      <c r="E41" s="3"/>
      <c r="F41" s="73"/>
      <c r="G41" s="72"/>
      <c r="H41" s="13"/>
      <c r="I41" s="12"/>
      <c r="J41" s="80"/>
      <c r="K41" s="81"/>
      <c r="L41" s="75"/>
      <c r="M41" s="77"/>
      <c r="N41" s="79"/>
    </row>
    <row r="42" spans="1:14" x14ac:dyDescent="0.3">
      <c r="A42" s="57"/>
      <c r="B42" s="85"/>
      <c r="C42" s="58"/>
      <c r="D42" s="3"/>
      <c r="E42" s="3"/>
      <c r="F42" s="73"/>
      <c r="G42" s="72"/>
      <c r="H42" s="13"/>
      <c r="I42" s="12"/>
      <c r="J42" s="80"/>
      <c r="K42" s="81"/>
      <c r="L42" s="75"/>
      <c r="M42" s="77"/>
      <c r="N42" s="79"/>
    </row>
    <row r="43" spans="1:14" x14ac:dyDescent="0.3">
      <c r="A43" s="57"/>
      <c r="B43" s="85"/>
      <c r="C43" s="58"/>
      <c r="D43" s="3"/>
      <c r="E43" s="3"/>
      <c r="F43" s="73"/>
      <c r="G43" s="72"/>
      <c r="H43" s="13"/>
      <c r="I43" s="12"/>
      <c r="J43" s="80"/>
      <c r="K43" s="81"/>
      <c r="L43" s="75"/>
      <c r="M43" s="77"/>
      <c r="N43" s="79"/>
    </row>
    <row r="44" spans="1:14" x14ac:dyDescent="0.3">
      <c r="A44" s="62" t="s">
        <v>102</v>
      </c>
      <c r="B44" s="88"/>
      <c r="C44" s="56">
        <f>COUNTA(C45:C47)</f>
        <v>0</v>
      </c>
      <c r="D44" s="56" t="e">
        <f>AVERAGE(D45:D47)</f>
        <v>#DIV/0!</v>
      </c>
      <c r="E44" s="56" t="e">
        <f>AVERAGE(E45:E47)</f>
        <v>#DIV/0!</v>
      </c>
      <c r="F44" s="63">
        <f t="shared" ref="F44:N44" si="9">SUM(F45:F47)</f>
        <v>0</v>
      </c>
      <c r="G44" s="63">
        <f t="shared" si="9"/>
        <v>0</v>
      </c>
      <c r="H44" s="63">
        <f t="shared" si="9"/>
        <v>0</v>
      </c>
      <c r="I44" s="63">
        <f t="shared" si="9"/>
        <v>0</v>
      </c>
      <c r="J44" s="63">
        <f t="shared" si="9"/>
        <v>0</v>
      </c>
      <c r="K44" s="63">
        <f t="shared" si="9"/>
        <v>0</v>
      </c>
      <c r="L44" s="63">
        <f t="shared" si="9"/>
        <v>0</v>
      </c>
      <c r="M44" s="63">
        <f t="shared" si="9"/>
        <v>0</v>
      </c>
      <c r="N44" s="63">
        <f t="shared" si="9"/>
        <v>0</v>
      </c>
    </row>
    <row r="45" spans="1:14" x14ac:dyDescent="0.3">
      <c r="A45" s="57"/>
      <c r="B45" s="85"/>
      <c r="C45" s="58"/>
      <c r="D45" s="3"/>
      <c r="E45" s="3"/>
      <c r="F45" s="73"/>
      <c r="G45" s="72"/>
      <c r="H45" s="13"/>
      <c r="I45" s="12"/>
      <c r="J45" s="80"/>
      <c r="K45" s="81"/>
      <c r="L45" s="75"/>
      <c r="M45" s="77"/>
      <c r="N45" s="79"/>
    </row>
    <row r="46" spans="1:14" x14ac:dyDescent="0.3">
      <c r="A46" s="57"/>
      <c r="B46" s="85"/>
      <c r="C46" s="58"/>
      <c r="D46" s="3"/>
      <c r="E46" s="3"/>
      <c r="F46" s="73"/>
      <c r="G46" s="72"/>
      <c r="H46" s="13"/>
      <c r="I46" s="12"/>
      <c r="J46" s="80"/>
      <c r="K46" s="81"/>
      <c r="L46" s="75"/>
      <c r="M46" s="77"/>
      <c r="N46" s="79"/>
    </row>
    <row r="47" spans="1:14" x14ac:dyDescent="0.3">
      <c r="A47" s="57"/>
      <c r="B47" s="85"/>
      <c r="C47" s="58"/>
      <c r="D47" s="3"/>
      <c r="E47" s="3"/>
      <c r="F47" s="73"/>
      <c r="G47" s="72"/>
      <c r="H47" s="13"/>
      <c r="I47" s="12"/>
      <c r="J47" s="80"/>
      <c r="K47" s="81"/>
      <c r="L47" s="75"/>
      <c r="M47" s="77"/>
      <c r="N47" s="79"/>
    </row>
    <row r="48" spans="1:14" x14ac:dyDescent="0.3">
      <c r="A48" s="62" t="s">
        <v>103</v>
      </c>
      <c r="B48" s="88"/>
      <c r="C48" s="56">
        <f>COUNTA(C49:C51)</f>
        <v>0</v>
      </c>
      <c r="D48" s="56" t="e">
        <f>AVERAGE(D49:D51)</f>
        <v>#DIV/0!</v>
      </c>
      <c r="E48" s="56" t="e">
        <f>AVERAGE(E49:E51)</f>
        <v>#DIV/0!</v>
      </c>
      <c r="F48" s="63">
        <f t="shared" ref="F48:N48" si="10">SUM(F49:F51)</f>
        <v>0</v>
      </c>
      <c r="G48" s="63">
        <f t="shared" si="10"/>
        <v>0</v>
      </c>
      <c r="H48" s="63">
        <f t="shared" si="10"/>
        <v>0</v>
      </c>
      <c r="I48" s="63">
        <f t="shared" si="10"/>
        <v>0</v>
      </c>
      <c r="J48" s="63">
        <f t="shared" si="10"/>
        <v>0</v>
      </c>
      <c r="K48" s="63">
        <f t="shared" si="10"/>
        <v>0</v>
      </c>
      <c r="L48" s="63">
        <f t="shared" si="10"/>
        <v>0</v>
      </c>
      <c r="M48" s="63">
        <f t="shared" si="10"/>
        <v>0</v>
      </c>
      <c r="N48" s="63">
        <f t="shared" si="10"/>
        <v>0</v>
      </c>
    </row>
    <row r="49" spans="1:14" x14ac:dyDescent="0.3">
      <c r="A49" s="16"/>
      <c r="B49" s="86"/>
      <c r="C49" s="58"/>
      <c r="D49" s="3"/>
      <c r="E49" s="3"/>
      <c r="F49" s="73"/>
      <c r="G49" s="72"/>
      <c r="H49" s="13"/>
      <c r="I49" s="12"/>
      <c r="J49" s="80"/>
      <c r="K49" s="81"/>
      <c r="L49" s="75"/>
      <c r="M49" s="77"/>
      <c r="N49" s="79"/>
    </row>
    <row r="50" spans="1:14" x14ac:dyDescent="0.3">
      <c r="A50" s="16"/>
      <c r="B50" s="86"/>
      <c r="C50" s="58"/>
      <c r="D50" s="3"/>
      <c r="E50" s="3"/>
      <c r="F50" s="73"/>
      <c r="G50" s="72"/>
      <c r="H50" s="13"/>
      <c r="I50" s="12"/>
      <c r="J50" s="80"/>
      <c r="K50" s="81"/>
      <c r="L50" s="75"/>
      <c r="M50" s="77"/>
      <c r="N50" s="79"/>
    </row>
    <row r="51" spans="1:14" x14ac:dyDescent="0.3">
      <c r="A51" s="16"/>
      <c r="B51" s="86"/>
      <c r="C51" s="58"/>
      <c r="D51" s="3"/>
      <c r="E51" s="3"/>
      <c r="F51" s="73"/>
      <c r="G51" s="72"/>
      <c r="H51" s="13"/>
      <c r="I51" s="12"/>
      <c r="J51" s="80"/>
      <c r="K51" s="81"/>
      <c r="L51" s="75"/>
      <c r="M51" s="77"/>
      <c r="N51" s="79"/>
    </row>
  </sheetData>
  <mergeCells count="18">
    <mergeCell ref="H1:N1"/>
    <mergeCell ref="F7:G7"/>
    <mergeCell ref="H7:H9"/>
    <mergeCell ref="B7:B9"/>
    <mergeCell ref="A3:N3"/>
    <mergeCell ref="A4:N4"/>
    <mergeCell ref="A5:N5"/>
    <mergeCell ref="I7:N7"/>
    <mergeCell ref="F8:F9"/>
    <mergeCell ref="G8:G9"/>
    <mergeCell ref="I8:I9"/>
    <mergeCell ref="J8:J9"/>
    <mergeCell ref="K8:K9"/>
    <mergeCell ref="L8:N8"/>
    <mergeCell ref="A7:A9"/>
    <mergeCell ref="C7:C9"/>
    <mergeCell ref="D7:D9"/>
    <mergeCell ref="E7:E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workbookViewId="0">
      <selection activeCell="A4" sqref="A4:J4"/>
    </sheetView>
  </sheetViews>
  <sheetFormatPr defaultRowHeight="14.4" x14ac:dyDescent="0.3"/>
  <cols>
    <col min="1" max="1" width="35.88671875" customWidth="1"/>
    <col min="8" max="8" width="8.88671875" customWidth="1"/>
  </cols>
  <sheetData>
    <row r="1" spans="1:11" ht="51.75" customHeight="1" x14ac:dyDescent="0.3">
      <c r="E1" s="105" t="s">
        <v>39</v>
      </c>
      <c r="F1" s="105"/>
      <c r="G1" s="105"/>
      <c r="H1" s="105"/>
      <c r="I1" s="105"/>
      <c r="J1" s="105"/>
    </row>
    <row r="2" spans="1:11" x14ac:dyDescent="0.3">
      <c r="H2" s="145" t="s">
        <v>119</v>
      </c>
      <c r="I2" s="145"/>
      <c r="J2" s="145"/>
    </row>
    <row r="3" spans="1:11" ht="15.6" x14ac:dyDescent="0.3">
      <c r="A3" s="124" t="s">
        <v>37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1" ht="15.6" x14ac:dyDescent="0.3">
      <c r="A4" s="124" t="s">
        <v>216</v>
      </c>
      <c r="B4" s="124"/>
      <c r="C4" s="124"/>
      <c r="D4" s="124"/>
      <c r="E4" s="124"/>
      <c r="F4" s="124"/>
      <c r="G4" s="124"/>
      <c r="H4" s="124"/>
      <c r="I4" s="124"/>
      <c r="J4" s="124"/>
    </row>
    <row r="6" spans="1:11" ht="198" customHeight="1" x14ac:dyDescent="0.3">
      <c r="A6" s="127" t="s">
        <v>38</v>
      </c>
      <c r="B6" s="121" t="s">
        <v>5</v>
      </c>
      <c r="C6" s="121" t="s">
        <v>4</v>
      </c>
      <c r="D6" s="121" t="s">
        <v>7</v>
      </c>
      <c r="E6" s="125" t="s">
        <v>29</v>
      </c>
      <c r="F6" s="112" t="s">
        <v>6</v>
      </c>
      <c r="G6" s="114" t="s">
        <v>82</v>
      </c>
      <c r="H6" s="112" t="s">
        <v>8</v>
      </c>
      <c r="I6" s="108" t="s">
        <v>113</v>
      </c>
      <c r="J6" s="108" t="s">
        <v>2</v>
      </c>
      <c r="K6" s="112" t="s">
        <v>115</v>
      </c>
    </row>
    <row r="7" spans="1:11" x14ac:dyDescent="0.3">
      <c r="A7" s="128"/>
      <c r="B7" s="122"/>
      <c r="C7" s="122"/>
      <c r="D7" s="122"/>
      <c r="E7" s="125"/>
      <c r="F7" s="113"/>
      <c r="G7" s="114"/>
      <c r="H7" s="113"/>
      <c r="I7" s="109"/>
      <c r="J7" s="109"/>
      <c r="K7" s="113"/>
    </row>
    <row r="8" spans="1:11" x14ac:dyDescent="0.3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9">
        <v>5</v>
      </c>
      <c r="G8" s="19">
        <v>6</v>
      </c>
      <c r="H8" s="91">
        <v>7</v>
      </c>
      <c r="I8" s="91">
        <v>8</v>
      </c>
      <c r="J8" s="91">
        <v>9</v>
      </c>
      <c r="K8" s="91">
        <v>10</v>
      </c>
    </row>
    <row r="9" spans="1:11" x14ac:dyDescent="0.3">
      <c r="A9" s="32" t="s">
        <v>14</v>
      </c>
      <c r="B9" s="16">
        <f>SUM(B10:B19)</f>
        <v>89</v>
      </c>
      <c r="C9" s="16">
        <f t="shared" ref="C9:J9" si="0">SUM(C10:C19)</f>
        <v>89</v>
      </c>
      <c r="D9" s="16">
        <f t="shared" si="0"/>
        <v>1644</v>
      </c>
      <c r="E9" s="16">
        <f t="shared" si="0"/>
        <v>1794</v>
      </c>
      <c r="F9" s="14">
        <f t="shared" si="0"/>
        <v>68</v>
      </c>
      <c r="G9" s="14">
        <f t="shared" si="0"/>
        <v>1414</v>
      </c>
      <c r="H9" s="14">
        <f t="shared" si="0"/>
        <v>1369</v>
      </c>
      <c r="I9" s="14">
        <f t="shared" si="0"/>
        <v>221</v>
      </c>
      <c r="J9" s="14">
        <f t="shared" si="0"/>
        <v>250</v>
      </c>
      <c r="K9" s="14" t="e">
        <f t="shared" ref="K9" si="1">SUM(K10:K19)</f>
        <v>#REF!</v>
      </c>
    </row>
    <row r="10" spans="1:11" x14ac:dyDescent="0.3">
      <c r="A10" s="32" t="s">
        <v>15</v>
      </c>
      <c r="B10" s="16">
        <f>'РЕЕСТР состояния условий и охра'!B11</f>
        <v>6</v>
      </c>
      <c r="C10" s="16">
        <f>'РЕЕСТР состояния условий и охра'!C11</f>
        <v>6</v>
      </c>
      <c r="D10" s="16">
        <f>'РЕЕСТР состояния условий и охра'!D11</f>
        <v>209</v>
      </c>
      <c r="E10" s="16">
        <f>'РЕЕСТР состояния условий и охра'!E11</f>
        <v>202</v>
      </c>
      <c r="F10" s="14">
        <f>'РЕЕСТР состояния условий и охра'!F11</f>
        <v>5</v>
      </c>
      <c r="G10" s="14">
        <f>'РЕЕСТР состояния условий и охра'!G11</f>
        <v>211</v>
      </c>
      <c r="H10" s="14">
        <f>'РЕЕСТР состояния условий и охра'!H11</f>
        <v>0</v>
      </c>
      <c r="I10" s="14">
        <f>'РЕЕСТР состояния условий и охра'!I11</f>
        <v>67</v>
      </c>
      <c r="J10" s="14">
        <f>'РЕЕСТР состояния условий и охра'!J11</f>
        <v>5</v>
      </c>
      <c r="K10" s="14">
        <f>'РЕЕСТР состояния условий и охра'!K11</f>
        <v>0</v>
      </c>
    </row>
    <row r="11" spans="1:11" x14ac:dyDescent="0.3">
      <c r="A11" s="32" t="s">
        <v>40</v>
      </c>
      <c r="B11" s="16">
        <f>'РЕЕСТР состояния условий и охра'!B19</f>
        <v>0</v>
      </c>
      <c r="C11" s="16">
        <f>'РЕЕСТР состояния условий и охра'!C19</f>
        <v>0</v>
      </c>
      <c r="D11" s="16">
        <f>'РЕЕСТР состояния условий и охра'!D19</f>
        <v>0</v>
      </c>
      <c r="E11" s="16">
        <f>'РЕЕСТР состояния условий и охра'!E19</f>
        <v>0</v>
      </c>
      <c r="F11" s="14">
        <f>'РЕЕСТР состояния условий и охра'!F19</f>
        <v>0</v>
      </c>
      <c r="G11" s="14">
        <f>'РЕЕСТР состояния условий и охра'!G19</f>
        <v>0</v>
      </c>
      <c r="H11" s="14">
        <f>'РЕЕСТР состояния условий и охра'!H19</f>
        <v>0</v>
      </c>
      <c r="I11" s="14">
        <f>'РЕЕСТР состояния условий и охра'!I19</f>
        <v>0</v>
      </c>
      <c r="J11" s="14">
        <f>'РЕЕСТР состояния условий и охра'!J19</f>
        <v>0</v>
      </c>
      <c r="K11" s="14">
        <f>'РЕЕСТР состояния условий и охра'!K12</f>
        <v>0</v>
      </c>
    </row>
    <row r="12" spans="1:11" x14ac:dyDescent="0.3">
      <c r="A12" s="32" t="s">
        <v>41</v>
      </c>
      <c r="B12" s="16">
        <f>'РЕЕСТР состояния условий и охра'!B21</f>
        <v>4</v>
      </c>
      <c r="C12" s="16">
        <f>'РЕЕСТР состояния условий и охра'!C21</f>
        <v>4</v>
      </c>
      <c r="D12" s="16">
        <f>'РЕЕСТР состояния условий и охра'!D21</f>
        <v>111</v>
      </c>
      <c r="E12" s="16">
        <f>'РЕЕСТР состояния условий и охра'!E21</f>
        <v>120</v>
      </c>
      <c r="F12" s="14">
        <f>'РЕЕСТР состояния условий и охра'!F21</f>
        <v>4</v>
      </c>
      <c r="G12" s="14">
        <f>'РЕЕСТР состояния условий и охра'!G21</f>
        <v>77</v>
      </c>
      <c r="H12" s="14">
        <f>'РЕЕСТР состояния условий и охра'!H21</f>
        <v>85</v>
      </c>
      <c r="I12" s="14">
        <f>'РЕЕСТР состояния условий и охра'!I21</f>
        <v>7</v>
      </c>
      <c r="J12" s="14">
        <f>'РЕЕСТР состояния условий и охра'!J21</f>
        <v>15</v>
      </c>
      <c r="K12" s="14">
        <f>'РЕЕСТР состояния условий и охра'!K13</f>
        <v>0</v>
      </c>
    </row>
    <row r="13" spans="1:11" ht="42" x14ac:dyDescent="0.3">
      <c r="A13" s="32" t="s">
        <v>42</v>
      </c>
      <c r="B13" s="16">
        <f>'РЕЕСТР состояния условий и охра'!B26</f>
        <v>5</v>
      </c>
      <c r="C13" s="16">
        <f>'РЕЕСТР состояния условий и охра'!C26</f>
        <v>5</v>
      </c>
      <c r="D13" s="16">
        <f>'РЕЕСТР состояния условий и охра'!D26</f>
        <v>82</v>
      </c>
      <c r="E13" s="16">
        <f>'РЕЕСТР состояния условий и охра'!E26</f>
        <v>84</v>
      </c>
      <c r="F13" s="14">
        <f>'РЕЕСТР состояния условий и охра'!F26</f>
        <v>5</v>
      </c>
      <c r="G13" s="14">
        <f>'РЕЕСТР состояния условий и охра'!G26</f>
        <v>82</v>
      </c>
      <c r="H13" s="14">
        <f>'РЕЕСТР состояния условий и охра'!H26</f>
        <v>84</v>
      </c>
      <c r="I13" s="14">
        <f>'РЕЕСТР состояния условий и охра'!I26</f>
        <v>0</v>
      </c>
      <c r="J13" s="14">
        <f>'РЕЕСТР состояния условий и охра'!J26</f>
        <v>5</v>
      </c>
      <c r="K13" s="14">
        <f>'РЕЕСТР состояния условий и охра'!K18</f>
        <v>0</v>
      </c>
    </row>
    <row r="14" spans="1:11" x14ac:dyDescent="0.3">
      <c r="A14" s="32" t="s">
        <v>43</v>
      </c>
      <c r="B14" s="16">
        <f>'РЕЕСТР состояния условий и охра'!B32</f>
        <v>0</v>
      </c>
      <c r="C14" s="16">
        <f>'РЕЕСТР состояния условий и охра'!C32</f>
        <v>0</v>
      </c>
      <c r="D14" s="16">
        <f>'РЕЕСТР состояния условий и охра'!D32</f>
        <v>0</v>
      </c>
      <c r="E14" s="16">
        <f>'РЕЕСТР состояния условий и охра'!E32</f>
        <v>0</v>
      </c>
      <c r="F14" s="14">
        <f>'РЕЕСТР состояния условий и охра'!F32</f>
        <v>0</v>
      </c>
      <c r="G14" s="14">
        <f>'РЕЕСТР состояния условий и охра'!G32</f>
        <v>0</v>
      </c>
      <c r="H14" s="14">
        <f>'РЕЕСТР состояния условий и охра'!H32</f>
        <v>0</v>
      </c>
      <c r="I14" s="14">
        <f>'РЕЕСТР состояния условий и охра'!I32</f>
        <v>0</v>
      </c>
      <c r="J14" s="14">
        <f>'РЕЕСТР состояния условий и охра'!J32</f>
        <v>0</v>
      </c>
      <c r="K14" s="14">
        <f>'РЕЕСТР состояния условий и охра'!K19</f>
        <v>0</v>
      </c>
    </row>
    <row r="15" spans="1:11" ht="31.5" customHeight="1" x14ac:dyDescent="0.3">
      <c r="A15" s="32" t="s">
        <v>44</v>
      </c>
      <c r="B15" s="16">
        <f>'РЕЕСТР состояния условий и охра'!B34</f>
        <v>20</v>
      </c>
      <c r="C15" s="16">
        <f>'РЕЕСТР состояния условий и охра'!C34</f>
        <v>20</v>
      </c>
      <c r="D15" s="16">
        <f>'РЕЕСТР состояния условий и охра'!D34</f>
        <v>89</v>
      </c>
      <c r="E15" s="16">
        <f>'РЕЕСТР состояния условий и охра'!E34</f>
        <v>119</v>
      </c>
      <c r="F15" s="14">
        <f>'РЕЕСТР состояния условий и охра'!F34</f>
        <v>9</v>
      </c>
      <c r="G15" s="14">
        <f>'РЕЕСТР состояния условий и охра'!G34</f>
        <v>57</v>
      </c>
      <c r="H15" s="14">
        <f>'РЕЕСТР состояния условий и охра'!H34</f>
        <v>69</v>
      </c>
      <c r="I15" s="14">
        <f>'РЕЕСТР состояния условий и охра'!I34</f>
        <v>0</v>
      </c>
      <c r="J15" s="14">
        <f>'РЕЕСТР состояния условий и охра'!J34</f>
        <v>3</v>
      </c>
      <c r="K15" s="14" t="e">
        <f>'РЕЕСТР состояния условий и охра'!#REF!</f>
        <v>#REF!</v>
      </c>
    </row>
    <row r="16" spans="1:11" x14ac:dyDescent="0.3">
      <c r="A16" s="32" t="s">
        <v>45</v>
      </c>
      <c r="B16" s="16">
        <f>'РЕЕСТР состояния условий и охра'!B55</f>
        <v>2</v>
      </c>
      <c r="C16" s="16">
        <f>'РЕЕСТР состояния условий и охра'!C55</f>
        <v>2</v>
      </c>
      <c r="D16" s="16">
        <f>'РЕЕСТР состояния условий и охра'!D55</f>
        <v>11</v>
      </c>
      <c r="E16" s="16">
        <f>'РЕЕСТР состояния условий и охра'!E55</f>
        <v>11</v>
      </c>
      <c r="F16" s="14">
        <f>'РЕЕСТР состояния условий и охра'!F55</f>
        <v>0</v>
      </c>
      <c r="G16" s="14">
        <f>'РЕЕСТР состояния условий и охра'!G55</f>
        <v>0</v>
      </c>
      <c r="H16" s="14">
        <f>'РЕЕСТР состояния условий и охра'!H55</f>
        <v>0</v>
      </c>
      <c r="I16" s="14">
        <f>'РЕЕСТР состояния условий и охра'!I55</f>
        <v>0</v>
      </c>
      <c r="J16" s="14">
        <f>'РЕЕСТР состояния условий и охра'!J55</f>
        <v>0</v>
      </c>
      <c r="K16" s="14">
        <f>'РЕЕСТР состояния условий и охра'!K20</f>
        <v>0</v>
      </c>
    </row>
    <row r="17" spans="1:11" x14ac:dyDescent="0.3">
      <c r="A17" s="32" t="s">
        <v>46</v>
      </c>
      <c r="B17" s="16">
        <f>'РЕЕСТР состояния условий и охра'!B58</f>
        <v>19</v>
      </c>
      <c r="C17" s="16">
        <f>'РЕЕСТР состояния условий и охра'!C58</f>
        <v>19</v>
      </c>
      <c r="D17" s="16">
        <f>'РЕЕСТР состояния условий и охра'!D58</f>
        <v>391</v>
      </c>
      <c r="E17" s="16">
        <f>'РЕЕСТР состояния условий и охра'!E58</f>
        <v>552</v>
      </c>
      <c r="F17" s="14">
        <f>'РЕЕСТР состояния условий и охра'!F58</f>
        <v>17</v>
      </c>
      <c r="G17" s="14">
        <f>'РЕЕСТР состояния условий и охра'!G58</f>
        <v>356</v>
      </c>
      <c r="H17" s="14">
        <f>'РЕЕСТР состояния условий и охра'!H58</f>
        <v>515</v>
      </c>
      <c r="I17" s="14">
        <f>'РЕЕСТР состояния условий и охра'!I58</f>
        <v>3</v>
      </c>
      <c r="J17" s="14">
        <f>'РЕЕСТР состояния условий и охра'!J58</f>
        <v>3</v>
      </c>
      <c r="K17" s="14" t="e">
        <f>'РЕЕСТР состояния условий и охра'!#REF!</f>
        <v>#REF!</v>
      </c>
    </row>
    <row r="18" spans="1:11" x14ac:dyDescent="0.3">
      <c r="A18" s="32" t="s">
        <v>47</v>
      </c>
      <c r="B18" s="16">
        <f>'РЕЕСТР состояния условий и охра'!B78</f>
        <v>2</v>
      </c>
      <c r="C18" s="16">
        <f>'РЕЕСТР состояния условий и охра'!C78</f>
        <v>2</v>
      </c>
      <c r="D18" s="16">
        <f>'РЕЕСТР состояния условий и охра'!D78</f>
        <v>218</v>
      </c>
      <c r="E18" s="16">
        <f>'РЕЕСТР состояния условий и охра'!E78</f>
        <v>189</v>
      </c>
      <c r="F18" s="14">
        <f>'РЕЕСТР состояния условий и охра'!F78</f>
        <v>2</v>
      </c>
      <c r="G18" s="14">
        <f>'РЕЕСТР состояния условий и охра'!G78</f>
        <v>218</v>
      </c>
      <c r="H18" s="14">
        <f>'РЕЕСТР состояния условий и охра'!H78</f>
        <v>189</v>
      </c>
      <c r="I18" s="14">
        <f>'РЕЕСТР состояния условий и охра'!I78</f>
        <v>144</v>
      </c>
      <c r="J18" s="14">
        <f>'РЕЕСТР состояния условий и охра'!J78</f>
        <v>154</v>
      </c>
      <c r="K18" s="14">
        <f>'РЕЕСТР состояния условий и охра'!K21</f>
        <v>0</v>
      </c>
    </row>
    <row r="19" spans="1:11" x14ac:dyDescent="0.3">
      <c r="A19" s="32" t="s">
        <v>48</v>
      </c>
      <c r="B19" s="16">
        <f>'РЕЕСТР состояния условий и охра'!B81</f>
        <v>31</v>
      </c>
      <c r="C19" s="16">
        <f>'РЕЕСТР состояния условий и охра'!C81</f>
        <v>31</v>
      </c>
      <c r="D19" s="16">
        <f>'РЕЕСТР состояния условий и охра'!D81</f>
        <v>533</v>
      </c>
      <c r="E19" s="16">
        <f>'РЕЕСТР состояния условий и охра'!E81</f>
        <v>517</v>
      </c>
      <c r="F19" s="14">
        <f>'РЕЕСТР состояния условий и охра'!F81</f>
        <v>26</v>
      </c>
      <c r="G19" s="14">
        <f>'РЕЕСТР состояния условий и охра'!G81</f>
        <v>413</v>
      </c>
      <c r="H19" s="14">
        <f>'РЕЕСТР состояния условий и охра'!H81</f>
        <v>427</v>
      </c>
      <c r="I19" s="14">
        <f>'РЕЕСТР состояния условий и охра'!I81</f>
        <v>0</v>
      </c>
      <c r="J19" s="14">
        <f>'РЕЕСТР состояния условий и охра'!J81</f>
        <v>65</v>
      </c>
      <c r="K19" s="14">
        <f>'РЕЕСТР состояния условий и охра'!K22</f>
        <v>0</v>
      </c>
    </row>
  </sheetData>
  <mergeCells count="15">
    <mergeCell ref="K6:K7"/>
    <mergeCell ref="G6:G7"/>
    <mergeCell ref="H6:H7"/>
    <mergeCell ref="I6:I7"/>
    <mergeCell ref="J6:J7"/>
    <mergeCell ref="E1:J1"/>
    <mergeCell ref="H2:J2"/>
    <mergeCell ref="A3:J3"/>
    <mergeCell ref="A4:J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zoomScalePageLayoutView="70" workbookViewId="0">
      <selection activeCell="A4" sqref="A4:K4"/>
    </sheetView>
  </sheetViews>
  <sheetFormatPr defaultRowHeight="14.4" x14ac:dyDescent="0.3"/>
  <cols>
    <col min="1" max="1" width="36.88671875" customWidth="1"/>
    <col min="7" max="7" width="13" customWidth="1"/>
    <col min="8" max="8" width="13.88671875" customWidth="1"/>
    <col min="9" max="9" width="13.6640625" customWidth="1"/>
    <col min="10" max="10" width="12.5546875" customWidth="1"/>
    <col min="11" max="11" width="15.33203125" customWidth="1"/>
  </cols>
  <sheetData>
    <row r="1" spans="1:11" ht="46.5" customHeight="1" x14ac:dyDescent="0.3">
      <c r="E1" s="105" t="s">
        <v>39</v>
      </c>
      <c r="F1" s="105"/>
      <c r="G1" s="105"/>
      <c r="H1" s="105"/>
      <c r="I1" s="105"/>
      <c r="J1" s="105"/>
      <c r="K1" s="105"/>
    </row>
    <row r="2" spans="1:11" x14ac:dyDescent="0.3">
      <c r="H2" s="147" t="s">
        <v>120</v>
      </c>
      <c r="I2" s="147"/>
      <c r="J2" s="147"/>
      <c r="K2" s="147"/>
    </row>
    <row r="3" spans="1:11" ht="15.75" customHeight="1" x14ac:dyDescent="0.3">
      <c r="A3" s="124" t="s">
        <v>52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5.75" customHeight="1" x14ac:dyDescent="0.3">
      <c r="A4" s="124" t="s">
        <v>217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6" spans="1:11" ht="200.25" customHeight="1" x14ac:dyDescent="0.3">
      <c r="A6" s="127" t="s">
        <v>38</v>
      </c>
      <c r="B6" s="121" t="s">
        <v>5</v>
      </c>
      <c r="C6" s="121" t="s">
        <v>4</v>
      </c>
      <c r="D6" s="121" t="s">
        <v>7</v>
      </c>
      <c r="E6" s="125" t="s">
        <v>29</v>
      </c>
      <c r="F6" s="115" t="s">
        <v>49</v>
      </c>
      <c r="G6" s="117" t="s">
        <v>50</v>
      </c>
      <c r="H6" s="126" t="s">
        <v>51</v>
      </c>
      <c r="I6" s="126" t="s">
        <v>12</v>
      </c>
      <c r="J6" s="126" t="s">
        <v>13</v>
      </c>
      <c r="K6" s="126" t="s">
        <v>31</v>
      </c>
    </row>
    <row r="7" spans="1:11" ht="63" customHeight="1" x14ac:dyDescent="0.3">
      <c r="A7" s="128"/>
      <c r="B7" s="122"/>
      <c r="C7" s="122"/>
      <c r="D7" s="122"/>
      <c r="E7" s="125"/>
      <c r="F7" s="116"/>
      <c r="G7" s="118"/>
      <c r="H7" s="126"/>
      <c r="I7" s="126"/>
      <c r="J7" s="126"/>
      <c r="K7" s="126"/>
    </row>
    <row r="8" spans="1:11" x14ac:dyDescent="0.3">
      <c r="A8" s="18">
        <v>1</v>
      </c>
      <c r="B8" s="29">
        <v>2</v>
      </c>
      <c r="C8" s="29">
        <v>3</v>
      </c>
      <c r="D8" s="29">
        <v>4</v>
      </c>
      <c r="E8" s="29">
        <v>5</v>
      </c>
      <c r="F8" s="30">
        <v>6</v>
      </c>
      <c r="G8" s="30">
        <v>7</v>
      </c>
      <c r="H8" s="31">
        <v>8</v>
      </c>
      <c r="I8" s="31">
        <v>9</v>
      </c>
      <c r="J8" s="31">
        <v>10</v>
      </c>
      <c r="K8" s="28">
        <v>11</v>
      </c>
    </row>
    <row r="9" spans="1:11" ht="15.6" x14ac:dyDescent="0.3">
      <c r="A9" s="15" t="s">
        <v>14</v>
      </c>
      <c r="B9" s="16">
        <f>SUM(B10:B19)</f>
        <v>89</v>
      </c>
      <c r="C9" s="16">
        <f t="shared" ref="C9:K9" si="0">SUM(C10:C19)</f>
        <v>89</v>
      </c>
      <c r="D9" s="16">
        <f t="shared" si="0"/>
        <v>1644</v>
      </c>
      <c r="E9" s="16">
        <f t="shared" si="0"/>
        <v>1794</v>
      </c>
      <c r="F9" s="13">
        <f t="shared" si="0"/>
        <v>6</v>
      </c>
      <c r="G9" s="13">
        <f t="shared" si="0"/>
        <v>6</v>
      </c>
      <c r="H9" s="13">
        <f t="shared" si="0"/>
        <v>12</v>
      </c>
      <c r="I9" s="13">
        <f t="shared" si="0"/>
        <v>133</v>
      </c>
      <c r="J9" s="13">
        <f t="shared" si="0"/>
        <v>133</v>
      </c>
      <c r="K9" s="13">
        <f t="shared" si="0"/>
        <v>0</v>
      </c>
    </row>
    <row r="10" spans="1:11" ht="15.6" x14ac:dyDescent="0.3">
      <c r="A10" s="17" t="s">
        <v>15</v>
      </c>
      <c r="B10" s="16">
        <f>'РЕЕСТР состояния условий и охра'!B11</f>
        <v>6</v>
      </c>
      <c r="C10" s="16">
        <f>'РЕЕСТР состояния условий и охра'!C11</f>
        <v>6</v>
      </c>
      <c r="D10" s="16">
        <f>'РЕЕСТР состояния условий и охра'!D11</f>
        <v>209</v>
      </c>
      <c r="E10" s="16">
        <f>'РЕЕСТР состояния условий и охра'!E11</f>
        <v>202</v>
      </c>
      <c r="F10" s="13">
        <f>'РЕЕСТР состояния условий и охра'!M11</f>
        <v>1</v>
      </c>
      <c r="G10" s="13">
        <f>'РЕЕСТР состояния условий и охра'!N11</f>
        <v>1</v>
      </c>
      <c r="H10" s="13">
        <f>'РЕЕСТР состояния условий и охра'!O11</f>
        <v>3</v>
      </c>
      <c r="I10" s="13">
        <f>'РЕЕСТР состояния условий и охра'!P11</f>
        <v>11</v>
      </c>
      <c r="J10" s="13">
        <f>'РЕЕСТР состояния условий и охра'!Q11</f>
        <v>11</v>
      </c>
      <c r="K10" s="13">
        <f>'РЕЕСТР состояния условий и охра'!R11</f>
        <v>0</v>
      </c>
    </row>
    <row r="11" spans="1:11" ht="15.6" x14ac:dyDescent="0.3">
      <c r="A11" s="15" t="s">
        <v>16</v>
      </c>
      <c r="B11" s="16">
        <f>'РЕЕСТР состояния условий и охра'!B19</f>
        <v>0</v>
      </c>
      <c r="C11" s="16">
        <f>'РЕЕСТР состояния условий и охра'!C19</f>
        <v>0</v>
      </c>
      <c r="D11" s="16">
        <f>'РЕЕСТР состояния условий и охра'!D19</f>
        <v>0</v>
      </c>
      <c r="E11" s="16">
        <f>'РЕЕСТР состояния условий и охра'!E19</f>
        <v>0</v>
      </c>
      <c r="F11" s="13">
        <f>'РЕЕСТР состояния условий и охра'!M19</f>
        <v>0</v>
      </c>
      <c r="G11" s="13">
        <f>'РЕЕСТР состояния условий и охра'!N19</f>
        <v>0</v>
      </c>
      <c r="H11" s="13">
        <f>'РЕЕСТР состояния условий и охра'!O19</f>
        <v>0</v>
      </c>
      <c r="I11" s="13">
        <f>'РЕЕСТР состояния условий и охра'!P19</f>
        <v>0</v>
      </c>
      <c r="J11" s="13">
        <f>'РЕЕСТР состояния условий и охра'!Q19</f>
        <v>0</v>
      </c>
      <c r="K11" s="13">
        <f>'РЕЕСТР состояния условий и охра'!R19</f>
        <v>0</v>
      </c>
    </row>
    <row r="12" spans="1:11" ht="15.6" x14ac:dyDescent="0.3">
      <c r="A12" s="15" t="s">
        <v>17</v>
      </c>
      <c r="B12" s="16">
        <f>'РЕЕСТР состояния условий и охра'!B21</f>
        <v>4</v>
      </c>
      <c r="C12" s="16">
        <f>'РЕЕСТР состояния условий и охра'!C21</f>
        <v>4</v>
      </c>
      <c r="D12" s="16">
        <f>'РЕЕСТР состояния условий и охра'!D21</f>
        <v>111</v>
      </c>
      <c r="E12" s="16">
        <f>'РЕЕСТР состояния условий и охра'!E21</f>
        <v>120</v>
      </c>
      <c r="F12" s="13">
        <f>'РЕЕСТР состояния условий и охра'!M21</f>
        <v>2</v>
      </c>
      <c r="G12" s="13">
        <f>'РЕЕСТР состояния условий и охра'!N21</f>
        <v>2</v>
      </c>
      <c r="H12" s="13">
        <f>'РЕЕСТР состояния условий и охра'!O21</f>
        <v>2</v>
      </c>
      <c r="I12" s="13">
        <f>'РЕЕСТР состояния условий и охра'!P21</f>
        <v>14</v>
      </c>
      <c r="J12" s="13">
        <f>'РЕЕСТР состояния условий и охра'!Q21</f>
        <v>14</v>
      </c>
      <c r="K12" s="13">
        <f>'РЕЕСТР состояния условий и охра'!R21</f>
        <v>0</v>
      </c>
    </row>
    <row r="13" spans="1:11" ht="46.8" x14ac:dyDescent="0.3">
      <c r="A13" s="15" t="s">
        <v>18</v>
      </c>
      <c r="B13" s="16">
        <f>'РЕЕСТР состояния условий и охра'!B26</f>
        <v>5</v>
      </c>
      <c r="C13" s="16">
        <f>'РЕЕСТР состояния условий и охра'!C26</f>
        <v>5</v>
      </c>
      <c r="D13" s="16">
        <f>'РЕЕСТР состояния условий и охра'!D26</f>
        <v>82</v>
      </c>
      <c r="E13" s="16">
        <f>'РЕЕСТР состояния условий и охра'!E26</f>
        <v>84</v>
      </c>
      <c r="F13" s="13">
        <f>'РЕЕСТР состояния условий и охра'!M26</f>
        <v>0</v>
      </c>
      <c r="G13" s="13">
        <f>'РЕЕСТР состояния условий и охра'!N26</f>
        <v>0</v>
      </c>
      <c r="H13" s="13">
        <f>'РЕЕСТР состояния условий и охра'!O26</f>
        <v>0</v>
      </c>
      <c r="I13" s="13">
        <f>'РЕЕСТР состояния условий и охра'!P26</f>
        <v>6</v>
      </c>
      <c r="J13" s="13">
        <f>'РЕЕСТР состояния условий и охра'!Q26</f>
        <v>3</v>
      </c>
      <c r="K13" s="13">
        <f>'РЕЕСТР состояния условий и охра'!R26</f>
        <v>0</v>
      </c>
    </row>
    <row r="14" spans="1:11" ht="15.6" x14ac:dyDescent="0.3">
      <c r="A14" s="15" t="s">
        <v>19</v>
      </c>
      <c r="B14" s="16">
        <f>'РЕЕСТР состояния условий и охра'!B32</f>
        <v>0</v>
      </c>
      <c r="C14" s="16">
        <f>'РЕЕСТР состояния условий и охра'!C32</f>
        <v>0</v>
      </c>
      <c r="D14" s="16">
        <f>'РЕЕСТР состояния условий и охра'!D32</f>
        <v>0</v>
      </c>
      <c r="E14" s="16">
        <f>'РЕЕСТР состояния условий и охра'!E32</f>
        <v>0</v>
      </c>
      <c r="F14" s="13">
        <f>'РЕЕСТР состояния условий и охра'!M32</f>
        <v>0</v>
      </c>
      <c r="G14" s="13">
        <f>'РЕЕСТР состояния условий и охра'!N32</f>
        <v>0</v>
      </c>
      <c r="H14" s="13">
        <f>'РЕЕСТР состояния условий и охра'!O32</f>
        <v>0</v>
      </c>
      <c r="I14" s="13">
        <f>'РЕЕСТР состояния условий и охра'!P32</f>
        <v>0</v>
      </c>
      <c r="J14" s="13">
        <f>'РЕЕСТР состояния условий и охра'!Q32</f>
        <v>0</v>
      </c>
      <c r="K14" s="13">
        <f>'РЕЕСТР состояния условий и охра'!R32</f>
        <v>0</v>
      </c>
    </row>
    <row r="15" spans="1:11" ht="46.8" x14ac:dyDescent="0.3">
      <c r="A15" s="15" t="s">
        <v>20</v>
      </c>
      <c r="B15" s="16">
        <f>'РЕЕСТР состояния условий и охра'!B34</f>
        <v>20</v>
      </c>
      <c r="C15" s="16">
        <f>'РЕЕСТР состояния условий и охра'!C34</f>
        <v>20</v>
      </c>
      <c r="D15" s="16">
        <f>'РЕЕСТР состояния условий и охра'!D34</f>
        <v>89</v>
      </c>
      <c r="E15" s="16">
        <f>'РЕЕСТР состояния условий и охра'!E34</f>
        <v>119</v>
      </c>
      <c r="F15" s="13">
        <f>'РЕЕСТР состояния условий и охра'!M34</f>
        <v>0</v>
      </c>
      <c r="G15" s="13">
        <f>'РЕЕСТР состояния условий и охра'!N34</f>
        <v>0</v>
      </c>
      <c r="H15" s="13">
        <f>'РЕЕСТР состояния условий и охра'!O34</f>
        <v>0</v>
      </c>
      <c r="I15" s="13">
        <f>'РЕЕСТР состояния условий и охра'!P34</f>
        <v>21</v>
      </c>
      <c r="J15" s="13">
        <f>'РЕЕСТР состояния условий и охра'!Q34</f>
        <v>21</v>
      </c>
      <c r="K15" s="13">
        <f>'РЕЕСТР состояния условий и охра'!R34</f>
        <v>0</v>
      </c>
    </row>
    <row r="16" spans="1:11" ht="15.6" x14ac:dyDescent="0.3">
      <c r="A16" s="15" t="s">
        <v>21</v>
      </c>
      <c r="B16" s="16">
        <f>'РЕЕСТР состояния условий и охра'!B55</f>
        <v>2</v>
      </c>
      <c r="C16" s="16">
        <f>'РЕЕСТР состояния условий и охра'!C55</f>
        <v>2</v>
      </c>
      <c r="D16" s="16">
        <f>'РЕЕСТР состояния условий и охра'!D55</f>
        <v>11</v>
      </c>
      <c r="E16" s="16">
        <f>'РЕЕСТР состояния условий и охра'!E55</f>
        <v>11</v>
      </c>
      <c r="F16" s="13">
        <f>'РЕЕСТР состояния условий и охра'!M55</f>
        <v>0</v>
      </c>
      <c r="G16" s="13">
        <f>'РЕЕСТР состояния условий и охра'!N55</f>
        <v>0</v>
      </c>
      <c r="H16" s="13">
        <f>'РЕЕСТР состояния условий и охра'!O55</f>
        <v>0</v>
      </c>
      <c r="I16" s="13">
        <f>'РЕЕСТР состояния условий и охра'!P55</f>
        <v>2</v>
      </c>
      <c r="J16" s="13">
        <f>'РЕЕСТР состояния условий и охра'!Q55</f>
        <v>2</v>
      </c>
      <c r="K16" s="13">
        <f>'РЕЕСТР состояния условий и охра'!R55</f>
        <v>0</v>
      </c>
    </row>
    <row r="17" spans="1:11" ht="15.6" x14ac:dyDescent="0.3">
      <c r="A17" s="15" t="s">
        <v>22</v>
      </c>
      <c r="B17" s="16">
        <f>'РЕЕСТР состояния условий и охра'!B58</f>
        <v>19</v>
      </c>
      <c r="C17" s="16">
        <f>'РЕЕСТР состояния условий и охра'!C58</f>
        <v>19</v>
      </c>
      <c r="D17" s="16">
        <f>'РЕЕСТР состояния условий и охра'!D58</f>
        <v>391</v>
      </c>
      <c r="E17" s="16">
        <f>'РЕЕСТР состояния условий и охра'!E58</f>
        <v>552</v>
      </c>
      <c r="F17" s="13">
        <f>'РЕЕСТР состояния условий и охра'!M58</f>
        <v>0</v>
      </c>
      <c r="G17" s="13">
        <f>'РЕЕСТР состояния условий и охра'!N58</f>
        <v>0</v>
      </c>
      <c r="H17" s="13">
        <f>'РЕЕСТР состояния условий и охра'!O58</f>
        <v>0</v>
      </c>
      <c r="I17" s="13">
        <f>'РЕЕСТР состояния условий и охра'!P58</f>
        <v>23</v>
      </c>
      <c r="J17" s="13">
        <f>'РЕЕСТР состояния условий и охра'!Q58</f>
        <v>21</v>
      </c>
      <c r="K17" s="13">
        <f>'РЕЕСТР состояния условий и охра'!R58</f>
        <v>0</v>
      </c>
    </row>
    <row r="18" spans="1:11" ht="15.6" x14ac:dyDescent="0.3">
      <c r="A18" s="15" t="s">
        <v>23</v>
      </c>
      <c r="B18" s="16">
        <f>'РЕЕСТР состояния условий и охра'!B78</f>
        <v>2</v>
      </c>
      <c r="C18" s="16">
        <f>'РЕЕСТР состояния условий и охра'!C78</f>
        <v>2</v>
      </c>
      <c r="D18" s="16">
        <f>'РЕЕСТР состояния условий и охра'!D78</f>
        <v>218</v>
      </c>
      <c r="E18" s="16">
        <f>'РЕЕСТР состояния условий и охра'!E78</f>
        <v>189</v>
      </c>
      <c r="F18" s="13">
        <f>'РЕЕСТР состояния условий и охра'!M78</f>
        <v>1</v>
      </c>
      <c r="G18" s="13">
        <f>'РЕЕСТР состояния условий и охра'!N78</f>
        <v>1</v>
      </c>
      <c r="H18" s="13">
        <f>'РЕЕСТР состояния условий и охра'!O78</f>
        <v>5</v>
      </c>
      <c r="I18" s="13">
        <f>'РЕЕСТР состояния условий и охра'!P78</f>
        <v>7</v>
      </c>
      <c r="J18" s="13">
        <f>'РЕЕСТР состояния условий и охра'!Q78</f>
        <v>12</v>
      </c>
      <c r="K18" s="13">
        <f>'РЕЕСТР состояния условий и охра'!R78</f>
        <v>0</v>
      </c>
    </row>
    <row r="19" spans="1:11" ht="15.6" x14ac:dyDescent="0.3">
      <c r="A19" s="15" t="s">
        <v>24</v>
      </c>
      <c r="B19" s="16">
        <f>'РЕЕСТР состояния условий и охра'!B81</f>
        <v>31</v>
      </c>
      <c r="C19" s="16">
        <f>'РЕЕСТР состояния условий и охра'!C81</f>
        <v>31</v>
      </c>
      <c r="D19" s="16">
        <f>'РЕЕСТР состояния условий и охра'!D81</f>
        <v>533</v>
      </c>
      <c r="E19" s="16">
        <f>'РЕЕСТР состояния условий и охра'!E81</f>
        <v>517</v>
      </c>
      <c r="F19" s="13">
        <f>'РЕЕСТР состояния условий и охра'!M81</f>
        <v>2</v>
      </c>
      <c r="G19" s="13">
        <f>'РЕЕСТР состояния условий и охра'!N81</f>
        <v>2</v>
      </c>
      <c r="H19" s="13">
        <f>'РЕЕСТР состояния условий и охра'!O81</f>
        <v>2</v>
      </c>
      <c r="I19" s="13">
        <f>'РЕЕСТР состояния условий и охра'!P81</f>
        <v>49</v>
      </c>
      <c r="J19" s="13">
        <f>'РЕЕСТР состояния условий и охра'!Q81</f>
        <v>49</v>
      </c>
      <c r="K19" s="13">
        <f>'РЕЕСТР состояния условий и охра'!R81</f>
        <v>0</v>
      </c>
    </row>
  </sheetData>
  <mergeCells count="15">
    <mergeCell ref="F6:F7"/>
    <mergeCell ref="E1:K1"/>
    <mergeCell ref="H2:K2"/>
    <mergeCell ref="A3:K3"/>
    <mergeCell ref="A4:K4"/>
    <mergeCell ref="G6:G7"/>
    <mergeCell ref="H6:H7"/>
    <mergeCell ref="I6:I7"/>
    <mergeCell ref="J6:J7"/>
    <mergeCell ref="K6:K7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A4" sqref="A4:J4"/>
    </sheetView>
  </sheetViews>
  <sheetFormatPr defaultRowHeight="14.4" x14ac:dyDescent="0.3"/>
  <cols>
    <col min="1" max="1" width="36.44140625" customWidth="1"/>
    <col min="6" max="6" width="13.88671875" customWidth="1"/>
    <col min="7" max="7" width="13.44140625" customWidth="1"/>
    <col min="8" max="8" width="12.88671875" customWidth="1"/>
    <col min="9" max="9" width="13.44140625" customWidth="1"/>
    <col min="10" max="10" width="14.44140625" customWidth="1"/>
  </cols>
  <sheetData>
    <row r="1" spans="1:11" ht="45.75" customHeight="1" x14ac:dyDescent="0.3">
      <c r="E1" s="105" t="s">
        <v>39</v>
      </c>
      <c r="F1" s="105"/>
      <c r="G1" s="105"/>
      <c r="H1" s="105"/>
      <c r="I1" s="105"/>
      <c r="J1" s="105"/>
    </row>
    <row r="2" spans="1:11" x14ac:dyDescent="0.3">
      <c r="H2" s="145" t="s">
        <v>121</v>
      </c>
      <c r="I2" s="145"/>
      <c r="J2" s="145"/>
    </row>
    <row r="3" spans="1:11" ht="15.6" x14ac:dyDescent="0.3">
      <c r="A3" s="124" t="s">
        <v>58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1" ht="15.6" x14ac:dyDescent="0.3">
      <c r="A4" s="124" t="s">
        <v>218</v>
      </c>
      <c r="B4" s="124"/>
      <c r="C4" s="124"/>
      <c r="D4" s="124"/>
      <c r="E4" s="124"/>
      <c r="F4" s="124"/>
      <c r="G4" s="124"/>
      <c r="H4" s="124"/>
      <c r="I4" s="124"/>
      <c r="J4" s="124"/>
    </row>
    <row r="6" spans="1:11" ht="176.25" customHeight="1" x14ac:dyDescent="0.3">
      <c r="A6" s="127" t="s">
        <v>38</v>
      </c>
      <c r="B6" s="121" t="s">
        <v>5</v>
      </c>
      <c r="C6" s="121" t="s">
        <v>4</v>
      </c>
      <c r="D6" s="121" t="s">
        <v>7</v>
      </c>
      <c r="E6" s="125" t="s">
        <v>29</v>
      </c>
      <c r="F6" s="148" t="s">
        <v>53</v>
      </c>
      <c r="G6" s="148" t="s">
        <v>54</v>
      </c>
      <c r="H6" s="148" t="s">
        <v>55</v>
      </c>
      <c r="I6" s="148" t="s">
        <v>57</v>
      </c>
      <c r="J6" s="148" t="s">
        <v>56</v>
      </c>
      <c r="K6" s="34"/>
    </row>
    <row r="7" spans="1:11" ht="44.25" customHeight="1" x14ac:dyDescent="0.3">
      <c r="A7" s="128"/>
      <c r="B7" s="122"/>
      <c r="C7" s="122"/>
      <c r="D7" s="122"/>
      <c r="E7" s="125"/>
      <c r="F7" s="148"/>
      <c r="G7" s="148"/>
      <c r="H7" s="148"/>
      <c r="I7" s="148"/>
      <c r="J7" s="148"/>
      <c r="K7" s="34"/>
    </row>
    <row r="8" spans="1:11" x14ac:dyDescent="0.3">
      <c r="A8" s="18">
        <v>1</v>
      </c>
      <c r="B8" s="29">
        <v>2</v>
      </c>
      <c r="C8" s="29">
        <v>3</v>
      </c>
      <c r="D8" s="29">
        <v>4</v>
      </c>
      <c r="E8" s="29">
        <v>5</v>
      </c>
      <c r="F8" s="35">
        <v>6</v>
      </c>
      <c r="G8" s="35">
        <v>7</v>
      </c>
      <c r="H8" s="24">
        <v>8</v>
      </c>
      <c r="I8" s="24">
        <v>9</v>
      </c>
      <c r="J8" s="24">
        <v>10</v>
      </c>
      <c r="K8" s="33"/>
    </row>
    <row r="9" spans="1:11" ht="15.6" x14ac:dyDescent="0.3">
      <c r="A9" s="15" t="s">
        <v>14</v>
      </c>
      <c r="B9" s="16">
        <f>SUM(B10:B19)</f>
        <v>89</v>
      </c>
      <c r="C9" s="16">
        <f t="shared" ref="C9:J9" si="0">SUM(C10:C19)</f>
        <v>89</v>
      </c>
      <c r="D9" s="16">
        <f t="shared" si="0"/>
        <v>1644</v>
      </c>
      <c r="E9" s="16">
        <f t="shared" si="0"/>
        <v>1794</v>
      </c>
      <c r="F9" s="12">
        <f t="shared" si="0"/>
        <v>178236.48899999997</v>
      </c>
      <c r="G9" s="12">
        <f t="shared" si="0"/>
        <v>6806.4450000000006</v>
      </c>
      <c r="H9" s="12">
        <f t="shared" si="0"/>
        <v>2534.5100000000002</v>
      </c>
      <c r="I9" s="12">
        <f t="shared" si="0"/>
        <v>2924.8380000000002</v>
      </c>
      <c r="J9" s="12">
        <f t="shared" si="0"/>
        <v>1651.1439999999998</v>
      </c>
    </row>
    <row r="10" spans="1:11" ht="15.6" x14ac:dyDescent="0.3">
      <c r="A10" s="17" t="s">
        <v>15</v>
      </c>
      <c r="B10" s="16">
        <f>'РЕЕСТР состояния условий и охра'!B11</f>
        <v>6</v>
      </c>
      <c r="C10" s="16">
        <f>'РЕЕСТР состояния условий и охра'!C11</f>
        <v>6</v>
      </c>
      <c r="D10" s="16">
        <f>'РЕЕСТР состояния условий и охра'!D11</f>
        <v>209</v>
      </c>
      <c r="E10" s="16">
        <f>'РЕЕСТР состояния условий и охра'!E11</f>
        <v>202</v>
      </c>
      <c r="F10" s="12">
        <f>'РЕЕСТР состояния условий и охра'!S11</f>
        <v>62284</v>
      </c>
      <c r="G10" s="12">
        <f>'РЕЕСТР состояния условий и охра'!T11</f>
        <v>1282</v>
      </c>
      <c r="H10" s="12">
        <f>'РЕЕСТР состояния условий и охра'!U11</f>
        <v>866</v>
      </c>
      <c r="I10" s="12">
        <f>'РЕЕСТР состояния условий и охра'!V11</f>
        <v>355</v>
      </c>
      <c r="J10" s="12">
        <f>'РЕЕСТР состояния условий и охра'!W11</f>
        <v>838</v>
      </c>
    </row>
    <row r="11" spans="1:11" ht="16.5" customHeight="1" x14ac:dyDescent="0.3">
      <c r="A11" s="15" t="s">
        <v>16</v>
      </c>
      <c r="B11" s="16">
        <f>'РЕЕСТР состояния условий и охра'!B19</f>
        <v>0</v>
      </c>
      <c r="C11" s="16">
        <f>'РЕЕСТР состояния условий и охра'!C19</f>
        <v>0</v>
      </c>
      <c r="D11" s="16">
        <f>'РЕЕСТР состояния условий и охра'!D19</f>
        <v>0</v>
      </c>
      <c r="E11" s="16">
        <f>'РЕЕСТР состояния условий и охра'!E19</f>
        <v>0</v>
      </c>
      <c r="F11" s="12">
        <f>'РЕЕСТР состояния условий и охра'!S19</f>
        <v>0</v>
      </c>
      <c r="G11" s="12">
        <f>'РЕЕСТР состояния условий и охра'!T19</f>
        <v>0</v>
      </c>
      <c r="H11" s="12">
        <f>'РЕЕСТР состояния условий и охра'!U19</f>
        <v>0</v>
      </c>
      <c r="I11" s="12">
        <f>'РЕЕСТР состояния условий и охра'!V19</f>
        <v>0</v>
      </c>
      <c r="J11" s="12">
        <f>'РЕЕСТР состояния условий и охра'!W19</f>
        <v>0</v>
      </c>
    </row>
    <row r="12" spans="1:11" ht="15.75" customHeight="1" x14ac:dyDescent="0.3">
      <c r="A12" s="15" t="s">
        <v>17</v>
      </c>
      <c r="B12" s="16">
        <f>'РЕЕСТР состояния условий и охра'!B21</f>
        <v>4</v>
      </c>
      <c r="C12" s="16">
        <f>'РЕЕСТР состояния условий и охра'!C21</f>
        <v>4</v>
      </c>
      <c r="D12" s="16">
        <f>'РЕЕСТР состояния условий и охра'!D21</f>
        <v>111</v>
      </c>
      <c r="E12" s="16">
        <f>'РЕЕСТР состояния условий и охра'!E21</f>
        <v>120</v>
      </c>
      <c r="F12" s="12">
        <f>'РЕЕСТР состояния условий и охра'!S21</f>
        <v>80711</v>
      </c>
      <c r="G12" s="12">
        <f>'РЕЕСТР состояния условий и охра'!T21</f>
        <v>1123</v>
      </c>
      <c r="H12" s="12">
        <f>'РЕЕСТР состояния условий и охра'!U21</f>
        <v>526</v>
      </c>
      <c r="I12" s="12">
        <f>'РЕЕСТР состояния условий и охра'!V21</f>
        <v>1087</v>
      </c>
      <c r="J12" s="12">
        <f>'РЕЕСТР состояния условий и охра'!W21</f>
        <v>480</v>
      </c>
    </row>
    <row r="13" spans="1:11" ht="56.25" customHeight="1" x14ac:dyDescent="0.3">
      <c r="A13" s="15" t="s">
        <v>18</v>
      </c>
      <c r="B13" s="16">
        <f>'РЕЕСТР состояния условий и охра'!B26</f>
        <v>5</v>
      </c>
      <c r="C13" s="16">
        <f>'РЕЕСТР состояния условий и охра'!C26</f>
        <v>5</v>
      </c>
      <c r="D13" s="16">
        <f>'РЕЕСТР состояния условий и охра'!D26</f>
        <v>82</v>
      </c>
      <c r="E13" s="16">
        <f>'РЕЕСТР состояния условий и охра'!E26</f>
        <v>84</v>
      </c>
      <c r="F13" s="12">
        <f>'РЕЕСТР состояния условий и охра'!S26</f>
        <v>8060.8</v>
      </c>
      <c r="G13" s="12">
        <f>'РЕЕСТР состояния условий и охра'!T26</f>
        <v>639.6</v>
      </c>
      <c r="H13" s="12">
        <f>'РЕЕСТР состояния условий и охра'!U26</f>
        <v>85</v>
      </c>
      <c r="I13" s="12">
        <f>'РЕЕСТР состояния условий и охра'!V26</f>
        <v>33</v>
      </c>
      <c r="J13" s="12">
        <f>'РЕЕСТР состояния условий и охра'!W26</f>
        <v>30</v>
      </c>
    </row>
    <row r="14" spans="1:11" ht="15.6" x14ac:dyDescent="0.3">
      <c r="A14" s="15" t="s">
        <v>19</v>
      </c>
      <c r="B14" s="16">
        <f>'РЕЕСТР состояния условий и охра'!B32</f>
        <v>0</v>
      </c>
      <c r="C14" s="16">
        <f>'РЕЕСТР состояния условий и охра'!C32</f>
        <v>0</v>
      </c>
      <c r="D14" s="16">
        <f>'РЕЕСТР состояния условий и охра'!D32</f>
        <v>0</v>
      </c>
      <c r="E14" s="16">
        <f>'РЕЕСТР состояния условий и охра'!E32</f>
        <v>0</v>
      </c>
      <c r="F14" s="12">
        <f>'РЕЕСТР состояния условий и охра'!S32</f>
        <v>0</v>
      </c>
      <c r="G14" s="12">
        <f>'РЕЕСТР состояния условий и охра'!T32</f>
        <v>0</v>
      </c>
      <c r="H14" s="12">
        <f>'РЕЕСТР состояния условий и охра'!U32</f>
        <v>0</v>
      </c>
      <c r="I14" s="12">
        <f>'РЕЕСТР состояния условий и охра'!V32</f>
        <v>0</v>
      </c>
      <c r="J14" s="12">
        <f>'РЕЕСТР состояния условий и охра'!W32</f>
        <v>0</v>
      </c>
    </row>
    <row r="15" spans="1:11" ht="49.5" customHeight="1" x14ac:dyDescent="0.3">
      <c r="A15" s="15" t="s">
        <v>20</v>
      </c>
      <c r="B15" s="16">
        <f>'РЕЕСТР состояния условий и охра'!B34</f>
        <v>20</v>
      </c>
      <c r="C15" s="16">
        <f>'РЕЕСТР состояния условий и охра'!C34</f>
        <v>20</v>
      </c>
      <c r="D15" s="16">
        <f>'РЕЕСТР состояния условий и охра'!D34</f>
        <v>89</v>
      </c>
      <c r="E15" s="16">
        <f>'РЕЕСТР состояния условий и охра'!E34</f>
        <v>119</v>
      </c>
      <c r="F15" s="12">
        <f>'РЕЕСТР состояния условий и охра'!S34</f>
        <v>3536.5569999999998</v>
      </c>
      <c r="G15" s="12">
        <f>'РЕЕСТР состояния условий и охра'!T34</f>
        <v>1550.8</v>
      </c>
      <c r="H15" s="12">
        <f>'РЕЕСТР состояния условий и охра'!U34</f>
        <v>104.1</v>
      </c>
      <c r="I15" s="12">
        <f>'РЕЕСТР состояния условий и охра'!V34</f>
        <v>577.29999999999995</v>
      </c>
      <c r="J15" s="12">
        <f>'РЕЕСТР состояния условий и охра'!W34</f>
        <v>42.1</v>
      </c>
    </row>
    <row r="16" spans="1:11" ht="15.6" x14ac:dyDescent="0.3">
      <c r="A16" s="15" t="s">
        <v>21</v>
      </c>
      <c r="B16" s="16">
        <f>'РЕЕСТР состояния условий и охра'!B55</f>
        <v>2</v>
      </c>
      <c r="C16" s="16">
        <f>'РЕЕСТР состояния условий и охра'!C55</f>
        <v>2</v>
      </c>
      <c r="D16" s="16">
        <f>'РЕЕСТР состояния условий и охра'!D55</f>
        <v>11</v>
      </c>
      <c r="E16" s="16">
        <f>'РЕЕСТР состояния условий и охра'!E55</f>
        <v>11</v>
      </c>
      <c r="F16" s="12">
        <f>'РЕЕСТР состояния условий и охра'!S55</f>
        <v>0</v>
      </c>
      <c r="G16" s="12">
        <f>'РЕЕСТР состояния условий и охра'!T55</f>
        <v>0</v>
      </c>
      <c r="H16" s="12">
        <f>'РЕЕСТР состояния условий и охра'!U55</f>
        <v>0</v>
      </c>
      <c r="I16" s="12">
        <f>'РЕЕСТР состояния условий и охра'!V55</f>
        <v>0</v>
      </c>
      <c r="J16" s="12">
        <f>'РЕЕСТР состояния условий и охра'!W55</f>
        <v>0</v>
      </c>
    </row>
    <row r="17" spans="1:10" ht="15.6" x14ac:dyDescent="0.3">
      <c r="A17" s="15" t="s">
        <v>22</v>
      </c>
      <c r="B17" s="16">
        <f>'РЕЕСТР состояния условий и охра'!B58</f>
        <v>19</v>
      </c>
      <c r="C17" s="16">
        <f>'РЕЕСТР состояния условий и охра'!C58</f>
        <v>19</v>
      </c>
      <c r="D17" s="16">
        <f>'РЕЕСТР состояния условий и охра'!D58</f>
        <v>391</v>
      </c>
      <c r="E17" s="16">
        <f>'РЕЕСТР состояния условий и охра'!E58</f>
        <v>552</v>
      </c>
      <c r="F17" s="12">
        <f>'РЕЕСТР состояния условий и охра'!S58</f>
        <v>7637.9320000000007</v>
      </c>
      <c r="G17" s="12">
        <f>'РЕЕСТР состояния условий и охра'!T58</f>
        <v>1552.145</v>
      </c>
      <c r="H17" s="12">
        <f>'РЕЕСТР состояния условий и охра'!U58</f>
        <v>556.11</v>
      </c>
      <c r="I17" s="12">
        <f>'РЕЕСТР состояния условий и охра'!V58</f>
        <v>625.43799999999999</v>
      </c>
      <c r="J17" s="12">
        <f>'РЕЕСТР состояния условий и охра'!W58</f>
        <v>157.34400000000002</v>
      </c>
    </row>
    <row r="18" spans="1:10" ht="15.6" x14ac:dyDescent="0.3">
      <c r="A18" s="15" t="s">
        <v>23</v>
      </c>
      <c r="B18" s="16">
        <f>'РЕЕСТР состояния условий и охра'!B78</f>
        <v>2</v>
      </c>
      <c r="C18" s="16">
        <f>'РЕЕСТР состояния условий и охра'!C78</f>
        <v>2</v>
      </c>
      <c r="D18" s="16">
        <f>'РЕЕСТР состояния условий и охра'!D78</f>
        <v>218</v>
      </c>
      <c r="E18" s="16">
        <f>'РЕЕСТР состояния условий и охра'!E78</f>
        <v>189</v>
      </c>
      <c r="F18" s="12">
        <f>'РЕЕСТР состояния условий и охра'!S78</f>
        <v>532.79999999999995</v>
      </c>
      <c r="G18" s="12">
        <f>'РЕЕСТР состояния условий и охра'!T78</f>
        <v>31.1</v>
      </c>
      <c r="H18" s="12">
        <f>'РЕЕСТР состояния условий и охра'!U78</f>
        <v>16.100000000000001</v>
      </c>
      <c r="I18" s="12">
        <f>'РЕЕСТР состояния условий и охра'!V78</f>
        <v>31.1</v>
      </c>
      <c r="J18" s="12">
        <f>'РЕЕСТР состояния условий и охра'!W78</f>
        <v>16.100000000000001</v>
      </c>
    </row>
    <row r="19" spans="1:10" ht="15.6" x14ac:dyDescent="0.3">
      <c r="A19" s="15" t="s">
        <v>24</v>
      </c>
      <c r="B19" s="16">
        <f>'РЕЕСТР состояния условий и охра'!B81</f>
        <v>31</v>
      </c>
      <c r="C19" s="16">
        <f>'РЕЕСТР состояния условий и охра'!C81</f>
        <v>31</v>
      </c>
      <c r="D19" s="16">
        <f>'РЕЕСТР состояния условий и охра'!D81</f>
        <v>533</v>
      </c>
      <c r="E19" s="16">
        <f>'РЕЕСТР состояния условий и охра'!E81</f>
        <v>517</v>
      </c>
      <c r="F19" s="12">
        <f>'РЕЕСТР состояния условий и охра'!S81</f>
        <v>15473.4</v>
      </c>
      <c r="G19" s="12">
        <f>'РЕЕСТР состояния условий и охра'!T81</f>
        <v>627.80000000000007</v>
      </c>
      <c r="H19" s="12">
        <f>'РЕЕСТР состояния условий и охра'!U81</f>
        <v>381.20000000000005</v>
      </c>
      <c r="I19" s="12">
        <f>'РЕЕСТР состояния условий и охра'!V81</f>
        <v>215.99999999999997</v>
      </c>
      <c r="J19" s="12">
        <f>'РЕЕСТР состояния условий и охра'!W81</f>
        <v>87.6</v>
      </c>
    </row>
  </sheetData>
  <mergeCells count="14">
    <mergeCell ref="G6:G7"/>
    <mergeCell ref="H6:H7"/>
    <mergeCell ref="I6:I7"/>
    <mergeCell ref="J6:J7"/>
    <mergeCell ref="E1:J1"/>
    <mergeCell ref="H2:J2"/>
    <mergeCell ref="A3:J3"/>
    <mergeCell ref="A4:J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88" fitToWidth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workbookViewId="0">
      <selection activeCell="A4" sqref="A4:P4"/>
    </sheetView>
  </sheetViews>
  <sheetFormatPr defaultRowHeight="14.4" x14ac:dyDescent="0.3"/>
  <cols>
    <col min="1" max="1" width="27.44140625" customWidth="1"/>
  </cols>
  <sheetData>
    <row r="1" spans="1:16" ht="68.25" customHeight="1" x14ac:dyDescent="0.3">
      <c r="E1" s="39"/>
      <c r="F1" s="39"/>
      <c r="G1" s="39"/>
      <c r="H1" s="39"/>
      <c r="I1" s="39"/>
      <c r="J1" s="39"/>
      <c r="L1" s="105" t="s">
        <v>39</v>
      </c>
      <c r="M1" s="105"/>
      <c r="N1" s="105"/>
      <c r="O1" s="105"/>
      <c r="P1" s="105"/>
    </row>
    <row r="2" spans="1:16" x14ac:dyDescent="0.3">
      <c r="H2" s="40"/>
      <c r="I2" s="40"/>
      <c r="J2" s="40"/>
      <c r="N2" t="s">
        <v>122</v>
      </c>
      <c r="O2" s="147" t="s">
        <v>123</v>
      </c>
      <c r="P2" s="147"/>
    </row>
    <row r="3" spans="1:16" ht="15.75" customHeight="1" x14ac:dyDescent="0.3">
      <c r="A3" s="124" t="s">
        <v>62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5.75" customHeight="1" x14ac:dyDescent="0.3">
      <c r="A4" s="124" t="s">
        <v>219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6" spans="1:16" ht="210" customHeight="1" x14ac:dyDescent="0.3">
      <c r="A6" s="127" t="s">
        <v>38</v>
      </c>
      <c r="B6" s="121" t="s">
        <v>5</v>
      </c>
      <c r="C6" s="121" t="s">
        <v>4</v>
      </c>
      <c r="D6" s="121" t="s">
        <v>7</v>
      </c>
      <c r="E6" s="125" t="s">
        <v>29</v>
      </c>
      <c r="F6" s="110" t="s">
        <v>25</v>
      </c>
      <c r="G6" s="111"/>
      <c r="H6" s="110" t="s">
        <v>59</v>
      </c>
      <c r="I6" s="111"/>
      <c r="J6" s="110" t="s">
        <v>60</v>
      </c>
      <c r="K6" s="111"/>
      <c r="L6" s="110" t="s">
        <v>61</v>
      </c>
      <c r="M6" s="111"/>
      <c r="N6" s="106" t="s">
        <v>26</v>
      </c>
      <c r="O6" s="107" t="s">
        <v>27</v>
      </c>
      <c r="P6" s="107"/>
    </row>
    <row r="7" spans="1:16" ht="88.5" customHeight="1" x14ac:dyDescent="0.3">
      <c r="A7" s="128"/>
      <c r="B7" s="122"/>
      <c r="C7" s="122"/>
      <c r="D7" s="122"/>
      <c r="E7" s="125"/>
      <c r="F7" s="25" t="s">
        <v>9</v>
      </c>
      <c r="G7" s="25" t="s">
        <v>28</v>
      </c>
      <c r="H7" s="25" t="s">
        <v>9</v>
      </c>
      <c r="I7" s="25" t="s">
        <v>28</v>
      </c>
      <c r="J7" s="25" t="s">
        <v>9</v>
      </c>
      <c r="K7" s="25" t="s">
        <v>28</v>
      </c>
      <c r="L7" s="25" t="s">
        <v>9</v>
      </c>
      <c r="M7" s="25" t="s">
        <v>28</v>
      </c>
      <c r="N7" s="106"/>
      <c r="O7" s="26" t="s">
        <v>9</v>
      </c>
      <c r="P7" s="26" t="s">
        <v>28</v>
      </c>
    </row>
    <row r="8" spans="1:16" x14ac:dyDescent="0.3">
      <c r="A8" s="18">
        <v>1</v>
      </c>
      <c r="B8" s="29">
        <v>2</v>
      </c>
      <c r="C8" s="29">
        <v>3</v>
      </c>
      <c r="D8" s="29">
        <v>4</v>
      </c>
      <c r="E8" s="29">
        <v>5</v>
      </c>
      <c r="F8" s="37">
        <v>6</v>
      </c>
      <c r="G8" s="37">
        <v>7</v>
      </c>
      <c r="H8" s="27">
        <v>8</v>
      </c>
      <c r="I8" s="27">
        <v>9</v>
      </c>
      <c r="J8" s="27">
        <v>10</v>
      </c>
      <c r="K8" s="36">
        <v>11</v>
      </c>
      <c r="L8" s="36">
        <v>12</v>
      </c>
      <c r="M8" s="36">
        <v>13</v>
      </c>
      <c r="N8" s="36">
        <v>14</v>
      </c>
      <c r="O8" s="36">
        <v>15</v>
      </c>
      <c r="P8" s="36">
        <v>16</v>
      </c>
    </row>
    <row r="9" spans="1:16" ht="15.6" x14ac:dyDescent="0.3">
      <c r="A9" s="15" t="s">
        <v>14</v>
      </c>
      <c r="B9" s="16">
        <f>SUM(B10:B19)</f>
        <v>89</v>
      </c>
      <c r="C9" s="16">
        <f t="shared" ref="C9:P9" si="0">SUM(C10:C19)</f>
        <v>89</v>
      </c>
      <c r="D9" s="16">
        <f t="shared" si="0"/>
        <v>1644</v>
      </c>
      <c r="E9" s="16">
        <f t="shared" si="0"/>
        <v>1794</v>
      </c>
      <c r="F9" s="23">
        <f t="shared" si="0"/>
        <v>58</v>
      </c>
      <c r="G9" s="23">
        <f t="shared" si="0"/>
        <v>26</v>
      </c>
      <c r="H9" s="23">
        <f t="shared" si="0"/>
        <v>1108</v>
      </c>
      <c r="I9" s="23">
        <f t="shared" si="0"/>
        <v>815</v>
      </c>
      <c r="J9" s="23">
        <f t="shared" si="0"/>
        <v>1106</v>
      </c>
      <c r="K9" s="23">
        <f t="shared" si="0"/>
        <v>796</v>
      </c>
      <c r="L9" s="23">
        <f t="shared" si="0"/>
        <v>231</v>
      </c>
      <c r="M9" s="23">
        <f t="shared" si="0"/>
        <v>140</v>
      </c>
      <c r="N9" s="23">
        <f t="shared" si="0"/>
        <v>0</v>
      </c>
      <c r="O9" s="23">
        <f t="shared" si="0"/>
        <v>0</v>
      </c>
      <c r="P9" s="23">
        <f t="shared" si="0"/>
        <v>0</v>
      </c>
    </row>
    <row r="10" spans="1:16" ht="15.6" x14ac:dyDescent="0.3">
      <c r="A10" s="17" t="s">
        <v>15</v>
      </c>
      <c r="B10" s="16">
        <f>'РЕЕСТР состояния условий и охра'!B11</f>
        <v>6</v>
      </c>
      <c r="C10" s="16">
        <f>'РЕЕСТР состояния условий и охра'!C11</f>
        <v>6</v>
      </c>
      <c r="D10" s="16">
        <f>'РЕЕСТР состояния условий и охра'!D11</f>
        <v>209</v>
      </c>
      <c r="E10" s="16">
        <f>'РЕЕСТР состояния условий и охра'!E11</f>
        <v>202</v>
      </c>
      <c r="F10" s="23">
        <f>'РЕЕСТР состояния условий и охра'!X11</f>
        <v>20</v>
      </c>
      <c r="G10" s="23">
        <f>'РЕЕСТР состояния условий и охра'!Y11</f>
        <v>1</v>
      </c>
      <c r="H10" s="23">
        <f>'РЕЕСТР состояния условий и охра'!Z11</f>
        <v>42</v>
      </c>
      <c r="I10" s="23">
        <f>'РЕЕСТР состояния условий и охра'!AA11</f>
        <v>6</v>
      </c>
      <c r="J10" s="23">
        <f>'РЕЕСТР состояния условий и охра'!AB11</f>
        <v>45</v>
      </c>
      <c r="K10" s="23">
        <v>11</v>
      </c>
      <c r="L10" s="23">
        <f>'РЕЕСТР состояния условий и охра'!AD11</f>
        <v>0</v>
      </c>
      <c r="M10" s="23">
        <f>'РЕЕСТР состояния условий и охра'!AE11</f>
        <v>0</v>
      </c>
      <c r="N10" s="23">
        <f>'РЕЕСТР состояния условий и охра'!AF11</f>
        <v>0</v>
      </c>
      <c r="O10" s="23">
        <f>'РЕЕСТР состояния условий и охра'!AG11</f>
        <v>0</v>
      </c>
      <c r="P10" s="23">
        <f>'РЕЕСТР состояния условий и охра'!AH11</f>
        <v>0</v>
      </c>
    </row>
    <row r="11" spans="1:16" ht="31.2" x14ac:dyDescent="0.3">
      <c r="A11" s="15" t="s">
        <v>16</v>
      </c>
      <c r="B11" s="16">
        <f>'РЕЕСТР состояния условий и охра'!B19</f>
        <v>0</v>
      </c>
      <c r="C11" s="16">
        <f>'РЕЕСТР состояния условий и охра'!C19</f>
        <v>0</v>
      </c>
      <c r="D11" s="16">
        <f>'РЕЕСТР состояния условий и охра'!D19</f>
        <v>0</v>
      </c>
      <c r="E11" s="16">
        <f>'РЕЕСТР состояния условий и охра'!E19</f>
        <v>0</v>
      </c>
      <c r="F11" s="23">
        <f>'РЕЕСТР состояния условий и охра'!X19</f>
        <v>0</v>
      </c>
      <c r="G11" s="23">
        <f>'РЕЕСТР состояния условий и охра'!Y19</f>
        <v>0</v>
      </c>
      <c r="H11" s="23">
        <f>'РЕЕСТР состояния условий и охра'!Z19</f>
        <v>0</v>
      </c>
      <c r="I11" s="23">
        <f>'РЕЕСТР состояния условий и охра'!AA19</f>
        <v>0</v>
      </c>
      <c r="J11" s="23">
        <f>'РЕЕСТР состояния условий и охра'!AB19</f>
        <v>0</v>
      </c>
      <c r="K11" s="23">
        <f>'РЕЕСТР состояния условий и охра'!AC19</f>
        <v>0</v>
      </c>
      <c r="L11" s="23">
        <f>'РЕЕСТР состояния условий и охра'!AD19</f>
        <v>0</v>
      </c>
      <c r="M11" s="23">
        <f>'РЕЕСТР состояния условий и охра'!AE19</f>
        <v>0</v>
      </c>
      <c r="N11" s="23">
        <f>'РЕЕСТР состояния условий и охра'!AF19</f>
        <v>0</v>
      </c>
      <c r="O11" s="23">
        <f>'РЕЕСТР состояния условий и охра'!AG19</f>
        <v>0</v>
      </c>
      <c r="P11" s="23">
        <f>'РЕЕСТР состояния условий и охра'!AH19</f>
        <v>0</v>
      </c>
    </row>
    <row r="12" spans="1:16" ht="31.2" x14ac:dyDescent="0.3">
      <c r="A12" s="15" t="s">
        <v>17</v>
      </c>
      <c r="B12" s="16">
        <f>'РЕЕСТР состояния условий и охра'!B21</f>
        <v>4</v>
      </c>
      <c r="C12" s="16">
        <f>'РЕЕСТР состояния условий и охра'!C21</f>
        <v>4</v>
      </c>
      <c r="D12" s="16">
        <f>'РЕЕСТР состояния условий и охра'!D21</f>
        <v>111</v>
      </c>
      <c r="E12" s="16">
        <f>'РЕЕСТР состояния условий и охра'!E21</f>
        <v>120</v>
      </c>
      <c r="F12" s="23">
        <f>'РЕЕСТР состояния условий и охра'!X21</f>
        <v>2</v>
      </c>
      <c r="G12" s="23">
        <f>'РЕЕСТР состояния условий и охра'!Y21</f>
        <v>1</v>
      </c>
      <c r="H12" s="23">
        <f>'РЕЕСТР состояния условий и охра'!Z21</f>
        <v>103</v>
      </c>
      <c r="I12" s="23">
        <f>'РЕЕСТР состояния условий и охра'!AA21</f>
        <v>35</v>
      </c>
      <c r="J12" s="23">
        <f>'РЕЕСТР состояния условий и охра'!AB21</f>
        <v>103</v>
      </c>
      <c r="K12" s="23">
        <f>'РЕЕСТР состояния условий и охра'!AC21</f>
        <v>34</v>
      </c>
      <c r="L12" s="23">
        <f>'РЕЕСТР состояния условий и охра'!AD21</f>
        <v>62</v>
      </c>
      <c r="M12" s="23">
        <f>'РЕЕСТР состояния условий и охра'!AE21</f>
        <v>15</v>
      </c>
      <c r="N12" s="23">
        <f>'РЕЕСТР состояния условий и охра'!AF21</f>
        <v>0</v>
      </c>
      <c r="O12" s="23">
        <f>'РЕЕСТР состояния условий и охра'!AG21</f>
        <v>0</v>
      </c>
      <c r="P12" s="23">
        <f>'РЕЕСТР состояния условий и охра'!AH21</f>
        <v>0</v>
      </c>
    </row>
    <row r="13" spans="1:16" ht="62.4" x14ac:dyDescent="0.3">
      <c r="A13" s="15" t="s">
        <v>18</v>
      </c>
      <c r="B13" s="16">
        <f>'РЕЕСТР состояния условий и охра'!B26</f>
        <v>5</v>
      </c>
      <c r="C13" s="16">
        <f>'РЕЕСТР состояния условий и охра'!C26</f>
        <v>5</v>
      </c>
      <c r="D13" s="16">
        <f>'РЕЕСТР состояния условий и охра'!D26</f>
        <v>82</v>
      </c>
      <c r="E13" s="16">
        <f>'РЕЕСТР состояния условий и охра'!E26</f>
        <v>84</v>
      </c>
      <c r="F13" s="23">
        <v>4</v>
      </c>
      <c r="G13" s="23">
        <v>2</v>
      </c>
      <c r="H13" s="23">
        <v>32</v>
      </c>
      <c r="I13" s="23">
        <v>10</v>
      </c>
      <c r="J13" s="23">
        <v>27</v>
      </c>
      <c r="K13" s="23">
        <v>4</v>
      </c>
      <c r="L13" s="23">
        <v>11</v>
      </c>
      <c r="M13" s="23"/>
      <c r="N13" s="23">
        <f>'РЕЕСТР состояния условий и охра'!AF32</f>
        <v>0</v>
      </c>
      <c r="O13" s="23">
        <f>'РЕЕСТР состояния условий и охра'!AG32</f>
        <v>0</v>
      </c>
      <c r="P13" s="23">
        <f>'РЕЕСТР состояния условий и охра'!AH32</f>
        <v>0</v>
      </c>
    </row>
    <row r="14" spans="1:16" ht="15.6" x14ac:dyDescent="0.3">
      <c r="A14" s="15" t="s">
        <v>19</v>
      </c>
      <c r="B14" s="16">
        <f>'РЕЕСТР состояния условий и охра'!B32</f>
        <v>0</v>
      </c>
      <c r="C14" s="16">
        <f>'РЕЕСТР состояния условий и охра'!C32</f>
        <v>0</v>
      </c>
      <c r="D14" s="16">
        <f>'РЕЕСТР состояния условий и охра'!D32</f>
        <v>0</v>
      </c>
      <c r="E14" s="16">
        <f>'РЕЕСТР состояния условий и охра'!E32</f>
        <v>0</v>
      </c>
      <c r="F14" s="23">
        <f>'РЕЕСТР состояния условий и охра'!X32</f>
        <v>0</v>
      </c>
      <c r="G14" s="23">
        <f>'РЕЕСТР состояния условий и охра'!Y32</f>
        <v>0</v>
      </c>
      <c r="H14" s="23">
        <f>'РЕЕСТР состояния условий и охра'!Z32</f>
        <v>0</v>
      </c>
      <c r="I14" s="23">
        <f>'РЕЕСТР состояния условий и охра'!AA32</f>
        <v>0</v>
      </c>
      <c r="J14" s="23">
        <f>'РЕЕСТР состояния условий и охра'!AB32</f>
        <v>0</v>
      </c>
      <c r="K14" s="23">
        <f>'РЕЕСТР состояния условий и охра'!AC32</f>
        <v>0</v>
      </c>
      <c r="L14" s="23">
        <f>'РЕЕСТР состояния условий и охра'!AD32</f>
        <v>0</v>
      </c>
      <c r="M14" s="23">
        <f>'РЕЕСТР состояния условий и охра'!AE32</f>
        <v>0</v>
      </c>
      <c r="N14" s="23">
        <f>'РЕЕСТР состояния условий и охра'!AF32</f>
        <v>0</v>
      </c>
      <c r="O14" s="23">
        <f>'РЕЕСТР состояния условий и охра'!AG32</f>
        <v>0</v>
      </c>
      <c r="P14" s="23">
        <f>'РЕЕСТР состояния условий и охра'!AH32</f>
        <v>0</v>
      </c>
    </row>
    <row r="15" spans="1:16" ht="46.8" x14ac:dyDescent="0.3">
      <c r="A15" s="15" t="s">
        <v>20</v>
      </c>
      <c r="B15" s="16">
        <f>'РЕЕСТР состояния условий и охра'!B34</f>
        <v>20</v>
      </c>
      <c r="C15" s="16">
        <f>'РЕЕСТР состояния условий и охра'!C34</f>
        <v>20</v>
      </c>
      <c r="D15" s="16">
        <f>'РЕЕСТР состояния условий и охра'!D34</f>
        <v>89</v>
      </c>
      <c r="E15" s="16">
        <f>'РЕЕСТР состояния условий и охра'!E34</f>
        <v>119</v>
      </c>
      <c r="F15" s="23">
        <f>'РЕЕСТР состояния условий и охра'!X34</f>
        <v>7</v>
      </c>
      <c r="G15" s="23">
        <f>'РЕЕСТР состояния условий и охра'!Y34</f>
        <v>7</v>
      </c>
      <c r="H15" s="23">
        <f>'РЕЕСТР состояния условий и охра'!Z34</f>
        <v>69</v>
      </c>
      <c r="I15" s="23">
        <f>'РЕЕСТР состояния условий и охра'!AA34</f>
        <v>65</v>
      </c>
      <c r="J15" s="23">
        <f>'РЕЕСТР состояния условий и охра'!AB34</f>
        <v>69</v>
      </c>
      <c r="K15" s="23">
        <f>'РЕЕСТР состояния условий и охра'!AC34</f>
        <v>65</v>
      </c>
      <c r="L15" s="23">
        <f>'РЕЕСТР состояния условий и охра'!AD34</f>
        <v>30</v>
      </c>
      <c r="M15" s="23">
        <f>'РЕЕСТР состояния условий и охра'!AE34</f>
        <v>26</v>
      </c>
      <c r="N15" s="23">
        <f>'РЕЕСТР состояния условий и охра'!AF34</f>
        <v>0</v>
      </c>
      <c r="O15" s="23">
        <f>'РЕЕСТР состояния условий и охра'!AG34</f>
        <v>0</v>
      </c>
      <c r="P15" s="23">
        <f>'РЕЕСТР состояния условий и охра'!AH34</f>
        <v>0</v>
      </c>
    </row>
    <row r="16" spans="1:16" ht="15.6" x14ac:dyDescent="0.3">
      <c r="A16" s="15" t="s">
        <v>21</v>
      </c>
      <c r="B16" s="16">
        <f>'РЕЕСТР состояния условий и охра'!B55</f>
        <v>2</v>
      </c>
      <c r="C16" s="16">
        <f>'РЕЕСТР состояния условий и охра'!C55</f>
        <v>2</v>
      </c>
      <c r="D16" s="16">
        <f>'РЕЕСТР состояния условий и охра'!D55</f>
        <v>11</v>
      </c>
      <c r="E16" s="16">
        <f>'РЕЕСТР состояния условий и охра'!E55</f>
        <v>11</v>
      </c>
      <c r="F16" s="23">
        <f>'РЕЕСТР состояния условий и охра'!X55</f>
        <v>0</v>
      </c>
      <c r="G16" s="23">
        <f>'РЕЕСТР состояния условий и охра'!Y55</f>
        <v>0</v>
      </c>
      <c r="H16" s="23">
        <f>'РЕЕСТР состояния условий и охра'!Z55</f>
        <v>0</v>
      </c>
      <c r="I16" s="23">
        <f>'РЕЕСТР состояния условий и охра'!AA55</f>
        <v>0</v>
      </c>
      <c r="J16" s="23">
        <f>'РЕЕСТР состояния условий и охра'!AB55</f>
        <v>0</v>
      </c>
      <c r="K16" s="23">
        <f>'РЕЕСТР состояния условий и охра'!AC55</f>
        <v>0</v>
      </c>
      <c r="L16" s="23">
        <f>'РЕЕСТР состояния условий и охра'!AD55</f>
        <v>0</v>
      </c>
      <c r="M16" s="23">
        <f>'РЕЕСТР состояния условий и охра'!AE55</f>
        <v>0</v>
      </c>
      <c r="N16" s="23">
        <f>'РЕЕСТР состояния условий и охра'!AF55</f>
        <v>0</v>
      </c>
      <c r="O16" s="23">
        <f>'РЕЕСТР состояния условий и охра'!AG55</f>
        <v>0</v>
      </c>
      <c r="P16" s="23">
        <f>'РЕЕСТР состояния условий и охра'!AH55</f>
        <v>0</v>
      </c>
    </row>
    <row r="17" spans="1:16" ht="15.6" x14ac:dyDescent="0.3">
      <c r="A17" s="15" t="s">
        <v>22</v>
      </c>
      <c r="B17" s="16">
        <f>'РЕЕСТР состояния условий и охра'!B58</f>
        <v>19</v>
      </c>
      <c r="C17" s="16">
        <f>'РЕЕСТР состояния условий и охра'!C58</f>
        <v>19</v>
      </c>
      <c r="D17" s="16">
        <f>'РЕЕСТР состояния условий и охра'!D58</f>
        <v>391</v>
      </c>
      <c r="E17" s="16">
        <f>'РЕЕСТР состояния условий и охра'!E58</f>
        <v>552</v>
      </c>
      <c r="F17" s="23">
        <f>'РЕЕСТР состояния условий и охра'!X58</f>
        <v>16</v>
      </c>
      <c r="G17" s="23">
        <f>'РЕЕСТР состояния условий и охра'!Y58</f>
        <v>8</v>
      </c>
      <c r="H17" s="23">
        <f>'РЕЕСТР состояния условий и охра'!Z58</f>
        <v>535</v>
      </c>
      <c r="I17" s="23">
        <f>'РЕЕСТР состояния условий и охра'!AA58</f>
        <v>420</v>
      </c>
      <c r="J17" s="23">
        <f>'РЕЕСТР состояния условий и охра'!AB58</f>
        <v>535</v>
      </c>
      <c r="K17" s="23">
        <f>'РЕЕСТР состояния условий и охра'!AC58</f>
        <v>422</v>
      </c>
      <c r="L17" s="23">
        <f>'РЕЕСТР состояния условий и охра'!AD58</f>
        <v>13</v>
      </c>
      <c r="M17" s="23">
        <f>'РЕЕСТР состояния условий и охра'!AE58</f>
        <v>11</v>
      </c>
      <c r="N17" s="23">
        <f>'РЕЕСТР состояния условий и охра'!AF58</f>
        <v>0</v>
      </c>
      <c r="O17" s="23">
        <f>'РЕЕСТР состояния условий и охра'!AG58</f>
        <v>0</v>
      </c>
      <c r="P17" s="23">
        <f>'РЕЕСТР состояния условий и охра'!AH58</f>
        <v>0</v>
      </c>
    </row>
    <row r="18" spans="1:16" ht="15.6" x14ac:dyDescent="0.3">
      <c r="A18" s="15" t="s">
        <v>23</v>
      </c>
      <c r="B18" s="16">
        <f>'РЕЕСТР состояния условий и охра'!B78</f>
        <v>2</v>
      </c>
      <c r="C18" s="16">
        <f>'РЕЕСТР состояния условий и охра'!C78</f>
        <v>2</v>
      </c>
      <c r="D18" s="16">
        <f>'РЕЕСТР состояния условий и охра'!D78</f>
        <v>218</v>
      </c>
      <c r="E18" s="16">
        <f>'РЕЕСТР состояния условий и охра'!E78</f>
        <v>189</v>
      </c>
      <c r="F18" s="23">
        <f>'РЕЕСТР состояния условий и охра'!X78</f>
        <v>6</v>
      </c>
      <c r="G18" s="23">
        <f>'РЕЕСТР состояния условий и охра'!Y78</f>
        <v>4</v>
      </c>
      <c r="H18" s="23">
        <f>'РЕЕСТР состояния условий и охра'!Z78</f>
        <v>154</v>
      </c>
      <c r="I18" s="23">
        <f>'РЕЕСТР состояния условий и охра'!AA78</f>
        <v>142</v>
      </c>
      <c r="J18" s="23">
        <f>'РЕЕСТР состояния условий и охра'!AB78</f>
        <v>154</v>
      </c>
      <c r="K18" s="23">
        <f>'РЕЕСТР состояния условий и охра'!AC78</f>
        <v>142</v>
      </c>
      <c r="L18" s="23">
        <f>'РЕЕСТР состояния условий и охра'!AD78</f>
        <v>43</v>
      </c>
      <c r="M18" s="23">
        <f>'РЕЕСТР состояния условий и охра'!AE78</f>
        <v>30</v>
      </c>
      <c r="N18" s="23">
        <f>'РЕЕСТР состояния условий и охра'!AF78</f>
        <v>0</v>
      </c>
      <c r="O18" s="23">
        <f>'РЕЕСТР состояния условий и охра'!AG78</f>
        <v>0</v>
      </c>
      <c r="P18" s="23">
        <f>'РЕЕСТР состояния условий и охра'!AH78</f>
        <v>0</v>
      </c>
    </row>
    <row r="19" spans="1:16" ht="15.6" x14ac:dyDescent="0.3">
      <c r="A19" s="15" t="s">
        <v>24</v>
      </c>
      <c r="B19" s="16">
        <f>'РЕЕСТР состояния условий и охра'!B81</f>
        <v>31</v>
      </c>
      <c r="C19" s="16">
        <f>'РЕЕСТР состояния условий и охра'!C81</f>
        <v>31</v>
      </c>
      <c r="D19" s="16">
        <f>'РЕЕСТР состояния условий и охра'!D81</f>
        <v>533</v>
      </c>
      <c r="E19" s="16">
        <f>'РЕЕСТР состояния условий и охра'!E81</f>
        <v>517</v>
      </c>
      <c r="F19" s="23">
        <f>'РЕЕСТР состояния условий и охра'!X81</f>
        <v>3</v>
      </c>
      <c r="G19" s="23">
        <f>'РЕЕСТР состояния условий и охра'!Y81</f>
        <v>3</v>
      </c>
      <c r="H19" s="23">
        <f>'РЕЕСТР состояния условий и охра'!Z81</f>
        <v>173</v>
      </c>
      <c r="I19" s="23">
        <f>'РЕЕСТР состояния условий и охра'!AA81</f>
        <v>137</v>
      </c>
      <c r="J19" s="23">
        <f>'РЕЕСТР состояния условий и охра'!AB81</f>
        <v>173</v>
      </c>
      <c r="K19" s="23">
        <f>'РЕЕСТР состояния условий и охра'!AC81</f>
        <v>118</v>
      </c>
      <c r="L19" s="23">
        <f>'РЕЕСТР состояния условий и охра'!AD81</f>
        <v>72</v>
      </c>
      <c r="M19" s="23">
        <f>'РЕЕСТР состояния условий и охра'!AE81</f>
        <v>58</v>
      </c>
      <c r="N19" s="23">
        <f>'РЕЕСТР состояния условий и охра'!AF81</f>
        <v>0</v>
      </c>
      <c r="O19" s="23">
        <f>'РЕЕСТР состояния условий и охра'!AG81</f>
        <v>0</v>
      </c>
      <c r="P19" s="23">
        <f>'РЕЕСТР состояния условий и охра'!AH81</f>
        <v>0</v>
      </c>
    </row>
    <row r="20" spans="1:16" x14ac:dyDescent="0.3"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</sheetData>
  <mergeCells count="15">
    <mergeCell ref="L1:P1"/>
    <mergeCell ref="O2:P2"/>
    <mergeCell ref="A3:P3"/>
    <mergeCell ref="F6:G6"/>
    <mergeCell ref="H6:I6"/>
    <mergeCell ref="J6:K6"/>
    <mergeCell ref="A6:A7"/>
    <mergeCell ref="B6:B7"/>
    <mergeCell ref="C6:C7"/>
    <mergeCell ref="D6:D7"/>
    <mergeCell ref="E6:E7"/>
    <mergeCell ref="A4:P4"/>
    <mergeCell ref="L6:M6"/>
    <mergeCell ref="N6:N7"/>
    <mergeCell ref="O6:P6"/>
  </mergeCells>
  <pageMargins left="0.7" right="0.7" top="0.75" bottom="0.75" header="0.3" footer="0.3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7" workbookViewId="0">
      <selection activeCell="I12" sqref="I12"/>
    </sheetView>
  </sheetViews>
  <sheetFormatPr defaultRowHeight="14.4" x14ac:dyDescent="0.3"/>
  <cols>
    <col min="1" max="1" width="9" customWidth="1"/>
    <col min="2" max="2" width="73" customWidth="1"/>
  </cols>
  <sheetData>
    <row r="1" spans="1:11" ht="61.5" customHeight="1" x14ac:dyDescent="0.3">
      <c r="A1" s="39"/>
      <c r="B1" s="39"/>
      <c r="C1" s="105" t="s">
        <v>39</v>
      </c>
      <c r="D1" s="105"/>
      <c r="E1" s="105"/>
      <c r="F1" s="105"/>
      <c r="G1" s="39"/>
      <c r="H1" s="39"/>
      <c r="I1" s="39"/>
      <c r="J1" s="39"/>
      <c r="K1" s="39"/>
    </row>
    <row r="2" spans="1:11" x14ac:dyDescent="0.3">
      <c r="D2" s="147" t="s">
        <v>124</v>
      </c>
      <c r="E2" s="147"/>
      <c r="F2" s="147"/>
      <c r="I2" s="40"/>
      <c r="J2" s="40"/>
      <c r="K2" s="40"/>
    </row>
    <row r="3" spans="1:11" ht="15.75" customHeight="1" x14ac:dyDescent="0.3">
      <c r="A3" s="124" t="s">
        <v>78</v>
      </c>
      <c r="B3" s="124"/>
      <c r="C3" s="124"/>
      <c r="D3" s="124"/>
      <c r="E3" s="124"/>
      <c r="F3" s="124"/>
      <c r="G3" s="41"/>
      <c r="H3" s="41"/>
      <c r="I3" s="41"/>
      <c r="J3" s="41"/>
      <c r="K3" s="41"/>
    </row>
    <row r="4" spans="1:11" ht="15.75" customHeight="1" x14ac:dyDescent="0.3">
      <c r="A4" s="124" t="s">
        <v>220</v>
      </c>
      <c r="B4" s="124"/>
      <c r="C4" s="124"/>
      <c r="D4" s="124"/>
      <c r="E4" s="124"/>
      <c r="F4" s="124"/>
      <c r="G4" s="41"/>
      <c r="H4" s="41"/>
      <c r="I4" s="41"/>
      <c r="J4" s="41"/>
      <c r="K4" s="41"/>
    </row>
    <row r="6" spans="1:11" ht="15.6" x14ac:dyDescent="0.3">
      <c r="A6" s="42" t="s">
        <v>77</v>
      </c>
      <c r="B6" s="42" t="s">
        <v>63</v>
      </c>
      <c r="C6" s="149" t="s">
        <v>79</v>
      </c>
      <c r="D6" s="149"/>
      <c r="E6" s="149"/>
      <c r="F6" s="149"/>
    </row>
    <row r="7" spans="1:11" ht="15.6" x14ac:dyDescent="0.3">
      <c r="A7" s="54">
        <v>1</v>
      </c>
      <c r="B7" s="54">
        <v>2</v>
      </c>
      <c r="C7" s="151">
        <v>3</v>
      </c>
      <c r="D7" s="151"/>
      <c r="E7" s="151"/>
      <c r="F7" s="151"/>
    </row>
    <row r="8" spans="1:11" ht="15.6" x14ac:dyDescent="0.3">
      <c r="A8" s="42">
        <v>1</v>
      </c>
      <c r="B8" s="43" t="s">
        <v>66</v>
      </c>
      <c r="C8" s="150">
        <f>'РЕЕСТР состояния условий и охра'!B10</f>
        <v>89</v>
      </c>
      <c r="D8" s="150"/>
      <c r="E8" s="150"/>
      <c r="F8" s="150"/>
    </row>
    <row r="9" spans="1:11" ht="15.6" x14ac:dyDescent="0.3">
      <c r="A9" s="44">
        <v>2</v>
      </c>
      <c r="B9" s="43" t="s">
        <v>4</v>
      </c>
      <c r="C9" s="150">
        <f>'РЕЕСТР состояния условий и охра'!C10</f>
        <v>89</v>
      </c>
      <c r="D9" s="150"/>
      <c r="E9" s="150"/>
      <c r="F9" s="150"/>
    </row>
    <row r="10" spans="1:11" ht="15.6" x14ac:dyDescent="0.3">
      <c r="A10" s="44">
        <v>3</v>
      </c>
      <c r="B10" s="46" t="s">
        <v>74</v>
      </c>
      <c r="C10" s="150">
        <f>'РЕЕСТР состояния условий и охра'!J10</f>
        <v>250</v>
      </c>
      <c r="D10" s="150"/>
      <c r="E10" s="150"/>
      <c r="F10" s="150"/>
    </row>
    <row r="11" spans="1:11" ht="31.2" x14ac:dyDescent="0.3">
      <c r="A11" s="44">
        <v>4</v>
      </c>
      <c r="B11" s="46" t="s">
        <v>65</v>
      </c>
      <c r="C11" s="150">
        <f>'РЕЕСТР состояния условий и охра'!P10-'РЕЕСТР состояния условий и охра'!Q10</f>
        <v>0</v>
      </c>
      <c r="D11" s="150"/>
      <c r="E11" s="150"/>
      <c r="F11" s="150"/>
    </row>
    <row r="12" spans="1:11" ht="31.2" x14ac:dyDescent="0.3">
      <c r="A12" s="44">
        <v>5</v>
      </c>
      <c r="B12" s="51" t="s">
        <v>68</v>
      </c>
      <c r="C12" s="150">
        <f>'РЕЕСТР состояния условий и охра'!Z10-'РЕЕСТР состояния условий и охра'!AB10</f>
        <v>10</v>
      </c>
      <c r="D12" s="150"/>
      <c r="E12" s="150"/>
      <c r="F12" s="150"/>
    </row>
    <row r="13" spans="1:11" ht="31.2" x14ac:dyDescent="0.3">
      <c r="A13" s="44">
        <v>6</v>
      </c>
      <c r="B13" s="51" t="s">
        <v>81</v>
      </c>
      <c r="C13" s="150">
        <f>'РЕЕСТР состояния условий и охра'!V10*100/'РЕЕСТР состояния условий и охра'!S10</f>
        <v>1.6409872167084714</v>
      </c>
      <c r="D13" s="150"/>
      <c r="E13" s="150"/>
      <c r="F13" s="150"/>
    </row>
    <row r="14" spans="1:11" ht="15.6" x14ac:dyDescent="0.3">
      <c r="A14" s="44">
        <v>7</v>
      </c>
      <c r="B14" s="50" t="s">
        <v>76</v>
      </c>
      <c r="C14" s="150">
        <f>'РЕЕСТР состояния условий и охра'!AG10</f>
        <v>0</v>
      </c>
      <c r="D14" s="150"/>
      <c r="E14" s="150"/>
      <c r="F14" s="150"/>
    </row>
    <row r="15" spans="1:11" ht="15.6" x14ac:dyDescent="0.3">
      <c r="A15" s="44">
        <v>8</v>
      </c>
      <c r="B15" s="45" t="s">
        <v>75</v>
      </c>
      <c r="C15" s="158">
        <f>SUM('РЕЕСТР состояния травматизма'!F11:H11)</f>
        <v>0</v>
      </c>
      <c r="D15" s="159"/>
      <c r="E15" s="159"/>
      <c r="F15" s="160"/>
    </row>
    <row r="16" spans="1:11" ht="15.6" x14ac:dyDescent="0.3">
      <c r="A16" s="44">
        <v>9</v>
      </c>
      <c r="B16" s="45" t="s">
        <v>67</v>
      </c>
      <c r="C16" s="152">
        <v>2</v>
      </c>
      <c r="D16" s="153"/>
      <c r="E16" s="153"/>
      <c r="F16" s="154"/>
    </row>
    <row r="17" spans="1:6" ht="16.5" customHeight="1" x14ac:dyDescent="0.3">
      <c r="A17" s="44">
        <v>10</v>
      </c>
      <c r="B17" s="45" t="s">
        <v>69</v>
      </c>
      <c r="C17" s="152">
        <v>3</v>
      </c>
      <c r="D17" s="153"/>
      <c r="E17" s="153"/>
      <c r="F17" s="154"/>
    </row>
    <row r="18" spans="1:6" ht="15.6" x14ac:dyDescent="0.3">
      <c r="A18" s="155">
        <v>11</v>
      </c>
      <c r="B18" s="45" t="s">
        <v>70</v>
      </c>
      <c r="C18" s="152">
        <v>15</v>
      </c>
      <c r="D18" s="153"/>
      <c r="E18" s="153"/>
      <c r="F18" s="154"/>
    </row>
    <row r="19" spans="1:6" ht="15.6" x14ac:dyDescent="0.3">
      <c r="A19" s="156"/>
      <c r="B19" s="52" t="s">
        <v>71</v>
      </c>
      <c r="C19" s="152">
        <v>15</v>
      </c>
      <c r="D19" s="153"/>
      <c r="E19" s="153"/>
      <c r="F19" s="154"/>
    </row>
    <row r="20" spans="1:6" ht="15.6" x14ac:dyDescent="0.3">
      <c r="A20" s="157"/>
      <c r="B20" s="52" t="s">
        <v>80</v>
      </c>
      <c r="C20" s="152">
        <v>0</v>
      </c>
      <c r="D20" s="153"/>
      <c r="E20" s="153"/>
      <c r="F20" s="154"/>
    </row>
    <row r="21" spans="1:6" ht="15.6" x14ac:dyDescent="0.3">
      <c r="A21" s="155">
        <v>12</v>
      </c>
      <c r="B21" s="49" t="s">
        <v>73</v>
      </c>
      <c r="C21" s="152">
        <v>15</v>
      </c>
      <c r="D21" s="153"/>
      <c r="E21" s="153"/>
      <c r="F21" s="154"/>
    </row>
    <row r="22" spans="1:6" ht="15.6" x14ac:dyDescent="0.3">
      <c r="A22" s="157"/>
      <c r="B22" s="53" t="s">
        <v>72</v>
      </c>
      <c r="C22" s="152">
        <v>15</v>
      </c>
      <c r="D22" s="153"/>
      <c r="E22" s="153"/>
      <c r="F22" s="154"/>
    </row>
    <row r="23" spans="1:6" ht="15.6" x14ac:dyDescent="0.3">
      <c r="A23" s="44">
        <v>13</v>
      </c>
      <c r="B23" s="46" t="s">
        <v>64</v>
      </c>
      <c r="C23" s="152">
        <v>7</v>
      </c>
      <c r="D23" s="153"/>
      <c r="E23" s="153"/>
      <c r="F23" s="154"/>
    </row>
    <row r="24" spans="1:6" ht="15.6" x14ac:dyDescent="0.3">
      <c r="A24" s="47"/>
      <c r="B24" s="48"/>
      <c r="C24" s="9"/>
      <c r="D24" s="9"/>
    </row>
  </sheetData>
  <mergeCells count="24">
    <mergeCell ref="C12:F12"/>
    <mergeCell ref="C21:F21"/>
    <mergeCell ref="C22:F22"/>
    <mergeCell ref="C23:F23"/>
    <mergeCell ref="A18:A20"/>
    <mergeCell ref="A21:A22"/>
    <mergeCell ref="C18:F18"/>
    <mergeCell ref="C19:F19"/>
    <mergeCell ref="C20:F20"/>
    <mergeCell ref="C15:F15"/>
    <mergeCell ref="C16:F16"/>
    <mergeCell ref="C17:F17"/>
    <mergeCell ref="C13:F13"/>
    <mergeCell ref="C14:F14"/>
    <mergeCell ref="C8:F8"/>
    <mergeCell ref="C9:F9"/>
    <mergeCell ref="C10:F10"/>
    <mergeCell ref="C11:F11"/>
    <mergeCell ref="C7:F7"/>
    <mergeCell ref="A3:F3"/>
    <mergeCell ref="A4:F4"/>
    <mergeCell ref="C1:F1"/>
    <mergeCell ref="D2:F2"/>
    <mergeCell ref="C6:F6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G11" sqref="G11"/>
    </sheetView>
  </sheetViews>
  <sheetFormatPr defaultRowHeight="14.4" x14ac:dyDescent="0.3"/>
  <cols>
    <col min="1" max="1" width="27.33203125" customWidth="1"/>
    <col min="2" max="2" width="16.33203125" customWidth="1"/>
    <col min="3" max="3" width="16" customWidth="1"/>
    <col min="6" max="6" width="15.33203125" customWidth="1"/>
    <col min="8" max="8" width="10.44140625" customWidth="1"/>
    <col min="9" max="9" width="14.5546875" customWidth="1"/>
    <col min="11" max="11" width="10.44140625" customWidth="1"/>
    <col min="12" max="12" width="14.44140625" customWidth="1"/>
  </cols>
  <sheetData>
    <row r="1" spans="1:15" ht="15" customHeight="1" x14ac:dyDescent="0.3">
      <c r="I1" s="105" t="s">
        <v>39</v>
      </c>
      <c r="J1" s="105"/>
      <c r="K1" s="105"/>
      <c r="L1" s="105"/>
      <c r="M1" s="39"/>
      <c r="N1" s="39"/>
      <c r="O1" s="39"/>
    </row>
    <row r="2" spans="1:15" ht="33" customHeight="1" x14ac:dyDescent="0.3">
      <c r="I2" s="105"/>
      <c r="J2" s="105"/>
      <c r="K2" s="105"/>
      <c r="L2" s="105"/>
    </row>
    <row r="3" spans="1:15" ht="15" customHeight="1" x14ac:dyDescent="0.3">
      <c r="I3" s="39"/>
      <c r="J3" s="162" t="s">
        <v>111</v>
      </c>
      <c r="K3" s="162"/>
      <c r="L3" s="162"/>
    </row>
    <row r="4" spans="1:15" x14ac:dyDescent="0.3">
      <c r="A4" s="161" t="s">
        <v>110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5" x14ac:dyDescent="0.3">
      <c r="A5" s="161" t="s">
        <v>218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7" spans="1:15" ht="15" customHeight="1" x14ac:dyDescent="0.3">
      <c r="A7" s="143" t="s">
        <v>107</v>
      </c>
      <c r="B7" s="143" t="s">
        <v>108</v>
      </c>
      <c r="C7" s="143" t="s">
        <v>109</v>
      </c>
      <c r="D7" s="143" t="s">
        <v>85</v>
      </c>
      <c r="E7" s="143"/>
      <c r="F7" s="143" t="s">
        <v>86</v>
      </c>
      <c r="G7" s="143" t="s">
        <v>87</v>
      </c>
      <c r="H7" s="143"/>
      <c r="I7" s="143"/>
      <c r="J7" s="143"/>
      <c r="K7" s="143"/>
      <c r="L7" s="143"/>
    </row>
    <row r="8" spans="1:15" x14ac:dyDescent="0.3">
      <c r="A8" s="143"/>
      <c r="B8" s="143"/>
      <c r="C8" s="143"/>
      <c r="D8" s="163" t="s">
        <v>88</v>
      </c>
      <c r="E8" s="163" t="s">
        <v>89</v>
      </c>
      <c r="F8" s="143"/>
      <c r="G8" s="163" t="s">
        <v>90</v>
      </c>
      <c r="H8" s="163" t="s">
        <v>91</v>
      </c>
      <c r="I8" s="163" t="s">
        <v>92</v>
      </c>
      <c r="J8" s="163" t="s">
        <v>93</v>
      </c>
      <c r="K8" s="163"/>
      <c r="L8" s="163"/>
    </row>
    <row r="9" spans="1:15" ht="45.75" customHeight="1" x14ac:dyDescent="0.3">
      <c r="A9" s="143"/>
      <c r="B9" s="143"/>
      <c r="C9" s="143"/>
      <c r="D9" s="163"/>
      <c r="E9" s="163"/>
      <c r="F9" s="143"/>
      <c r="G9" s="163"/>
      <c r="H9" s="163"/>
      <c r="I9" s="163"/>
      <c r="J9" s="82" t="s">
        <v>90</v>
      </c>
      <c r="K9" s="82" t="s">
        <v>91</v>
      </c>
      <c r="L9" s="82" t="s">
        <v>92</v>
      </c>
    </row>
    <row r="10" spans="1:15" x14ac:dyDescent="0.3">
      <c r="A10" s="66">
        <v>1</v>
      </c>
      <c r="B10" s="66">
        <v>3</v>
      </c>
      <c r="C10" s="66">
        <v>4</v>
      </c>
      <c r="D10" s="66">
        <v>5</v>
      </c>
      <c r="E10" s="66">
        <v>6</v>
      </c>
      <c r="F10" s="66">
        <v>7</v>
      </c>
      <c r="G10" s="66">
        <v>8</v>
      </c>
      <c r="H10" s="66">
        <v>9</v>
      </c>
      <c r="I10" s="66">
        <v>10</v>
      </c>
      <c r="J10" s="66">
        <v>11</v>
      </c>
      <c r="K10" s="66">
        <v>12</v>
      </c>
      <c r="L10" s="66">
        <v>13</v>
      </c>
    </row>
    <row r="11" spans="1:15" x14ac:dyDescent="0.3">
      <c r="A11" s="83" t="s">
        <v>14</v>
      </c>
      <c r="B11" s="4" t="e">
        <f>AVERAGE(B12:B21)</f>
        <v>#DIV/0!</v>
      </c>
      <c r="C11" s="4" t="e">
        <f t="shared" ref="C11" si="0">AVERAGE(C12:C21)</f>
        <v>#DIV/0!</v>
      </c>
      <c r="D11" s="4">
        <f>SUM(D12:D21)</f>
        <v>0</v>
      </c>
      <c r="E11" s="4">
        <f t="shared" ref="E11:L11" si="1">SUM(E12:E21)</f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</row>
    <row r="12" spans="1:15" x14ac:dyDescent="0.3">
      <c r="A12" s="83" t="s">
        <v>15</v>
      </c>
      <c r="B12" s="4" t="e">
        <f>'РЕЕСТР состояния травматизма'!D12</f>
        <v>#DIV/0!</v>
      </c>
      <c r="C12" s="4" t="e">
        <f>'РЕЕСТР состояния травматизма'!E12</f>
        <v>#DIV/0!</v>
      </c>
      <c r="D12" s="4">
        <f>'РЕЕСТР состояния травматизма'!F12</f>
        <v>0</v>
      </c>
      <c r="E12" s="4">
        <f>'РЕЕСТР состояния травматизма'!G12</f>
        <v>0</v>
      </c>
      <c r="F12" s="4">
        <f>'РЕЕСТР состояния травматизма'!H12</f>
        <v>0</v>
      </c>
      <c r="G12" s="4">
        <f>'РЕЕСТР состояния травматизма'!I12</f>
        <v>0</v>
      </c>
      <c r="H12" s="4">
        <f>'РЕЕСТР состояния травматизма'!J12</f>
        <v>0</v>
      </c>
      <c r="I12" s="4">
        <f>'РЕЕСТР состояния травматизма'!K12</f>
        <v>0</v>
      </c>
      <c r="J12" s="4">
        <f>'РЕЕСТР состояния травматизма'!L12</f>
        <v>0</v>
      </c>
      <c r="K12" s="4">
        <f>'РЕЕСТР состояния травматизма'!M12</f>
        <v>0</v>
      </c>
      <c r="L12" s="4">
        <f>'РЕЕСТР состояния травматизма'!N12</f>
        <v>0</v>
      </c>
    </row>
    <row r="13" spans="1:15" ht="28.2" x14ac:dyDescent="0.3">
      <c r="A13" s="83" t="s">
        <v>40</v>
      </c>
      <c r="B13" s="4" t="e">
        <f>'РЕЕСТР состояния травматизма'!D16</f>
        <v>#DIV/0!</v>
      </c>
      <c r="C13" s="4" t="e">
        <f>'РЕЕСТР состояния травматизма'!E16</f>
        <v>#DIV/0!</v>
      </c>
      <c r="D13" s="4">
        <f>'РЕЕСТР состояния травматизма'!F16</f>
        <v>0</v>
      </c>
      <c r="E13" s="4">
        <f>'РЕЕСТР состояния травматизма'!G16</f>
        <v>0</v>
      </c>
      <c r="F13" s="4">
        <f>'РЕЕСТР состояния травматизма'!H16</f>
        <v>0</v>
      </c>
      <c r="G13" s="4">
        <f>'РЕЕСТР состояния травматизма'!I16</f>
        <v>0</v>
      </c>
      <c r="H13" s="4">
        <f>'РЕЕСТР состояния травматизма'!J16</f>
        <v>0</v>
      </c>
      <c r="I13" s="4">
        <f>'РЕЕСТР состояния травматизма'!K16</f>
        <v>0</v>
      </c>
      <c r="J13" s="4">
        <f>'РЕЕСТР состояния травматизма'!L16</f>
        <v>0</v>
      </c>
      <c r="K13" s="4">
        <f>'РЕЕСТР состояния травматизма'!M16</f>
        <v>0</v>
      </c>
      <c r="L13" s="4">
        <f>'РЕЕСТР состояния травматизма'!N16</f>
        <v>0</v>
      </c>
    </row>
    <row r="14" spans="1:15" ht="28.2" x14ac:dyDescent="0.3">
      <c r="A14" s="83" t="s">
        <v>41</v>
      </c>
      <c r="B14" s="4" t="e">
        <f>'РЕЕСТР состояния травматизма'!D20</f>
        <v>#DIV/0!</v>
      </c>
      <c r="C14" s="4" t="e">
        <f>'РЕЕСТР состояния травматизма'!E20</f>
        <v>#DIV/0!</v>
      </c>
      <c r="D14" s="4">
        <f>'РЕЕСТР состояния травматизма'!F20</f>
        <v>0</v>
      </c>
      <c r="E14" s="4">
        <f>'РЕЕСТР состояния травматизма'!G20</f>
        <v>0</v>
      </c>
      <c r="F14" s="4">
        <f>'РЕЕСТР состояния травматизма'!H20</f>
        <v>0</v>
      </c>
      <c r="G14" s="4">
        <f>'РЕЕСТР состояния травматизма'!I20</f>
        <v>0</v>
      </c>
      <c r="H14" s="4">
        <f>'РЕЕСТР состояния травматизма'!J20</f>
        <v>0</v>
      </c>
      <c r="I14" s="4">
        <f>'РЕЕСТР состояния травматизма'!K20</f>
        <v>0</v>
      </c>
      <c r="J14" s="4">
        <f>'РЕЕСТР состояния травматизма'!L20</f>
        <v>0</v>
      </c>
      <c r="K14" s="4">
        <f>'РЕЕСТР состояния травматизма'!M20</f>
        <v>0</v>
      </c>
      <c r="L14" s="4">
        <f>'РЕЕСТР состояния травматизма'!N20</f>
        <v>0</v>
      </c>
    </row>
    <row r="15" spans="1:15" ht="55.8" x14ac:dyDescent="0.3">
      <c r="A15" s="83" t="s">
        <v>42</v>
      </c>
      <c r="B15" s="4" t="e">
        <f>'РЕЕСТР состояния травматизма'!D24</f>
        <v>#DIV/0!</v>
      </c>
      <c r="C15" s="4" t="e">
        <f>'РЕЕСТР состояния травматизма'!E24</f>
        <v>#DIV/0!</v>
      </c>
      <c r="D15" s="4">
        <f>'РЕЕСТР состояния травматизма'!F24</f>
        <v>0</v>
      </c>
      <c r="E15" s="4">
        <f>'РЕЕСТР состояния травматизма'!G24</f>
        <v>0</v>
      </c>
      <c r="F15" s="4">
        <f>'РЕЕСТР состояния травматизма'!H24</f>
        <v>0</v>
      </c>
      <c r="G15" s="4">
        <f>'РЕЕСТР состояния травматизма'!I24</f>
        <v>0</v>
      </c>
      <c r="H15" s="4">
        <f>'РЕЕСТР состояния травматизма'!J24</f>
        <v>0</v>
      </c>
      <c r="I15" s="4">
        <f>'РЕЕСТР состояния травматизма'!K24</f>
        <v>0</v>
      </c>
      <c r="J15" s="4">
        <f>'РЕЕСТР состояния травматизма'!L24</f>
        <v>0</v>
      </c>
      <c r="K15" s="4">
        <f>'РЕЕСТР состояния травматизма'!M24</f>
        <v>0</v>
      </c>
      <c r="L15" s="4">
        <f>'РЕЕСТР состояния травматизма'!N24</f>
        <v>0</v>
      </c>
    </row>
    <row r="16" spans="1:15" x14ac:dyDescent="0.3">
      <c r="A16" s="83" t="s">
        <v>43</v>
      </c>
      <c r="B16" s="4" t="e">
        <f>'РЕЕСТР состояния травматизма'!D28</f>
        <v>#DIV/0!</v>
      </c>
      <c r="C16" s="4" t="e">
        <f>'РЕЕСТР состояния травматизма'!E28</f>
        <v>#DIV/0!</v>
      </c>
      <c r="D16" s="4">
        <f>'РЕЕСТР состояния травматизма'!F28</f>
        <v>0</v>
      </c>
      <c r="E16" s="4">
        <f>'РЕЕСТР состояния травматизма'!G28</f>
        <v>0</v>
      </c>
      <c r="F16" s="4">
        <f>'РЕЕСТР состояния травматизма'!H28</f>
        <v>0</v>
      </c>
      <c r="G16" s="4">
        <f>'РЕЕСТР состояния травматизма'!I28</f>
        <v>0</v>
      </c>
      <c r="H16" s="4">
        <f>'РЕЕСТР состояния травматизма'!J28</f>
        <v>0</v>
      </c>
      <c r="I16" s="4">
        <f>'РЕЕСТР состояния травматизма'!K28</f>
        <v>0</v>
      </c>
      <c r="J16" s="4">
        <f>'РЕЕСТР состояния травматизма'!L28</f>
        <v>0</v>
      </c>
      <c r="K16" s="4">
        <f>'РЕЕСТР состояния травматизма'!M28</f>
        <v>0</v>
      </c>
      <c r="L16" s="4">
        <f>'РЕЕСТР состояния травматизма'!N28</f>
        <v>0</v>
      </c>
    </row>
    <row r="17" spans="1:12" ht="42" x14ac:dyDescent="0.3">
      <c r="A17" s="83" t="s">
        <v>44</v>
      </c>
      <c r="B17" s="4" t="e">
        <f>'РЕЕСТР состояния травматизма'!D32</f>
        <v>#DIV/0!</v>
      </c>
      <c r="C17" s="4" t="e">
        <f>'РЕЕСТР состояния травматизма'!E32</f>
        <v>#DIV/0!</v>
      </c>
      <c r="D17" s="4">
        <f>'РЕЕСТР состояния травматизма'!F32</f>
        <v>0</v>
      </c>
      <c r="E17" s="4">
        <f>'РЕЕСТР состояния травматизма'!G32</f>
        <v>0</v>
      </c>
      <c r="F17" s="4">
        <f>'РЕЕСТР состояния травматизма'!H32</f>
        <v>0</v>
      </c>
      <c r="G17" s="4">
        <f>'РЕЕСТР состояния травматизма'!I32</f>
        <v>0</v>
      </c>
      <c r="H17" s="4">
        <f>'РЕЕСТР состояния травматизма'!J32</f>
        <v>0</v>
      </c>
      <c r="I17" s="4">
        <f>'РЕЕСТР состояния травматизма'!K32</f>
        <v>0</v>
      </c>
      <c r="J17" s="4">
        <f>'РЕЕСТР состояния травматизма'!L32</f>
        <v>0</v>
      </c>
      <c r="K17" s="4">
        <f>'РЕЕСТР состояния травматизма'!M32</f>
        <v>0</v>
      </c>
      <c r="L17" s="4">
        <f>'РЕЕСТР состояния травматизма'!N32</f>
        <v>0</v>
      </c>
    </row>
    <row r="18" spans="1:12" x14ac:dyDescent="0.3">
      <c r="A18" s="83" t="s">
        <v>45</v>
      </c>
      <c r="B18" s="4" t="e">
        <f>'РЕЕСТР состояния травматизма'!D36</f>
        <v>#DIV/0!</v>
      </c>
      <c r="C18" s="4" t="e">
        <f>'РЕЕСТР состояния травматизма'!E36</f>
        <v>#DIV/0!</v>
      </c>
      <c r="D18" s="4">
        <f>'РЕЕСТР состояния травматизма'!F36</f>
        <v>0</v>
      </c>
      <c r="E18" s="4">
        <f>'РЕЕСТР состояния травматизма'!G36</f>
        <v>0</v>
      </c>
      <c r="F18" s="4">
        <f>'РЕЕСТР состояния травматизма'!H36</f>
        <v>0</v>
      </c>
      <c r="G18" s="4">
        <f>'РЕЕСТР состояния травматизма'!I36</f>
        <v>0</v>
      </c>
      <c r="H18" s="4">
        <f>'РЕЕСТР состояния травматизма'!J36</f>
        <v>0</v>
      </c>
      <c r="I18" s="4">
        <f>'РЕЕСТР состояния травматизма'!K36</f>
        <v>0</v>
      </c>
      <c r="J18" s="4">
        <f>'РЕЕСТР состояния травматизма'!L36</f>
        <v>0</v>
      </c>
      <c r="K18" s="4">
        <f>'РЕЕСТР состояния травматизма'!M36</f>
        <v>0</v>
      </c>
      <c r="L18" s="4">
        <f>'РЕЕСТР состояния травматизма'!N36</f>
        <v>0</v>
      </c>
    </row>
    <row r="19" spans="1:12" x14ac:dyDescent="0.3">
      <c r="A19" s="83" t="s">
        <v>46</v>
      </c>
      <c r="B19" s="4" t="e">
        <f>'РЕЕСТР состояния травматизма'!D40</f>
        <v>#DIV/0!</v>
      </c>
      <c r="C19" s="4" t="e">
        <f>'РЕЕСТР состояния травматизма'!E40</f>
        <v>#DIV/0!</v>
      </c>
      <c r="D19" s="4">
        <f>'РЕЕСТР состояния травматизма'!F40</f>
        <v>0</v>
      </c>
      <c r="E19" s="4">
        <f>'РЕЕСТР состояния травматизма'!G40</f>
        <v>0</v>
      </c>
      <c r="F19" s="4">
        <f>'РЕЕСТР состояния травматизма'!H40</f>
        <v>0</v>
      </c>
      <c r="G19" s="4">
        <f>'РЕЕСТР состояния травматизма'!I40</f>
        <v>0</v>
      </c>
      <c r="H19" s="4">
        <f>'РЕЕСТР состояния травматизма'!J40</f>
        <v>0</v>
      </c>
      <c r="I19" s="4">
        <f>'РЕЕСТР состояния травматизма'!K40</f>
        <v>0</v>
      </c>
      <c r="J19" s="4">
        <f>'РЕЕСТР состояния травматизма'!L40</f>
        <v>0</v>
      </c>
      <c r="K19" s="4">
        <f>'РЕЕСТР состояния травматизма'!M40</f>
        <v>0</v>
      </c>
      <c r="L19" s="4">
        <f>'РЕЕСТР состояния травматизма'!N40</f>
        <v>0</v>
      </c>
    </row>
    <row r="20" spans="1:12" x14ac:dyDescent="0.3">
      <c r="A20" s="83" t="s">
        <v>47</v>
      </c>
      <c r="B20" s="4" t="e">
        <f>'РЕЕСТР состояния травматизма'!D44</f>
        <v>#DIV/0!</v>
      </c>
      <c r="C20" s="4" t="e">
        <f>'РЕЕСТР состояния травматизма'!E44</f>
        <v>#DIV/0!</v>
      </c>
      <c r="D20" s="4">
        <f>'РЕЕСТР состояния травматизма'!F44</f>
        <v>0</v>
      </c>
      <c r="E20" s="4">
        <f>'РЕЕСТР состояния травматизма'!G44</f>
        <v>0</v>
      </c>
      <c r="F20" s="4">
        <f>'РЕЕСТР состояния травматизма'!H44</f>
        <v>0</v>
      </c>
      <c r="G20" s="4">
        <f>'РЕЕСТР состояния травматизма'!I44</f>
        <v>0</v>
      </c>
      <c r="H20" s="4">
        <f>'РЕЕСТР состояния травматизма'!J44</f>
        <v>0</v>
      </c>
      <c r="I20" s="4">
        <f>'РЕЕСТР состояния травматизма'!K44</f>
        <v>0</v>
      </c>
      <c r="J20" s="4">
        <f>'РЕЕСТР состояния травматизма'!L44</f>
        <v>0</v>
      </c>
      <c r="K20" s="4">
        <f>'РЕЕСТР состояния травматизма'!M44</f>
        <v>0</v>
      </c>
      <c r="L20" s="4">
        <f>'РЕЕСТР состояния травматизма'!N44</f>
        <v>0</v>
      </c>
    </row>
    <row r="21" spans="1:12" x14ac:dyDescent="0.3">
      <c r="A21" s="83" t="s">
        <v>48</v>
      </c>
      <c r="B21" s="4" t="e">
        <f>'РЕЕСТР состояния травматизма'!D48</f>
        <v>#DIV/0!</v>
      </c>
      <c r="C21" s="4" t="e">
        <f>'РЕЕСТР состояния травматизма'!E48</f>
        <v>#DIV/0!</v>
      </c>
      <c r="D21" s="4">
        <f>'РЕЕСТР состояния травматизма'!F48</f>
        <v>0</v>
      </c>
      <c r="E21" s="4">
        <f>'РЕЕСТР состояния травматизма'!G48</f>
        <v>0</v>
      </c>
      <c r="F21" s="4">
        <f>'РЕЕСТР состояния травматизма'!H48</f>
        <v>0</v>
      </c>
      <c r="G21" s="4">
        <f>'РЕЕСТР состояния травматизма'!I48</f>
        <v>0</v>
      </c>
      <c r="H21" s="4">
        <f>'РЕЕСТР состояния травматизма'!J48</f>
        <v>0</v>
      </c>
      <c r="I21" s="4">
        <f>'РЕЕСТР состояния травматизма'!K48</f>
        <v>0</v>
      </c>
      <c r="J21" s="4">
        <f>'РЕЕСТР состояния травматизма'!L48</f>
        <v>0</v>
      </c>
      <c r="K21" s="4">
        <f>'РЕЕСТР состояния травматизма'!M48</f>
        <v>0</v>
      </c>
      <c r="L21" s="4">
        <f>'РЕЕСТР состояния травматизма'!N48</f>
        <v>0</v>
      </c>
    </row>
  </sheetData>
  <mergeCells count="16">
    <mergeCell ref="J8:L8"/>
    <mergeCell ref="A7:A9"/>
    <mergeCell ref="B7:B9"/>
    <mergeCell ref="C7:C9"/>
    <mergeCell ref="D7:E7"/>
    <mergeCell ref="F7:F9"/>
    <mergeCell ref="D8:D9"/>
    <mergeCell ref="E8:E9"/>
    <mergeCell ref="G8:G9"/>
    <mergeCell ref="H8:H9"/>
    <mergeCell ref="I8:I9"/>
    <mergeCell ref="I1:L2"/>
    <mergeCell ref="A4:L4"/>
    <mergeCell ref="A5:L5"/>
    <mergeCell ref="J3:L3"/>
    <mergeCell ref="G7:L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РЕЕСТР состояния условий и охра</vt:lpstr>
      <vt:lpstr>РЕЕСТР состояния травматизма</vt:lpstr>
      <vt:lpstr>Отчет 1Р-1</vt:lpstr>
      <vt:lpstr>Отчет 1Р-2</vt:lpstr>
      <vt:lpstr>Отчет 1Р-3</vt:lpstr>
      <vt:lpstr>Отчет 1Р-4</vt:lpstr>
      <vt:lpstr>Отчет 3Р</vt:lpstr>
      <vt:lpstr>Отчет 2Р-1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</dc:creator>
  <cp:lastModifiedBy>Пользователь</cp:lastModifiedBy>
  <cp:lastPrinted>2018-07-10T07:43:42Z</cp:lastPrinted>
  <dcterms:created xsi:type="dcterms:W3CDTF">2015-05-22T12:10:11Z</dcterms:created>
  <dcterms:modified xsi:type="dcterms:W3CDTF">2020-07-31T08:57:02Z</dcterms:modified>
</cp:coreProperties>
</file>